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075" windowHeight="9660"/>
  </bookViews>
  <sheets>
    <sheet name="2 кв 2021" sheetId="1" r:id="rId1"/>
  </sheets>
  <definedNames>
    <definedName name="_xlnm.Print_Titles" localSheetId="0">'2 кв 2021'!$A:$A</definedName>
  </definedNames>
  <calcPr calcId="145621"/>
</workbook>
</file>

<file path=xl/calcChain.xml><?xml version="1.0" encoding="utf-8"?>
<calcChain xmlns="http://schemas.openxmlformats.org/spreadsheetml/2006/main">
  <c r="AB29" i="1" l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G30" i="1"/>
  <c r="D30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4" i="1"/>
  <c r="F31" i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X31" i="1"/>
  <c r="W31" i="1"/>
  <c r="R31" i="1"/>
  <c r="Q31" i="1"/>
  <c r="O31" i="1"/>
  <c r="N31" i="1"/>
  <c r="Y31" i="1" l="1"/>
  <c r="S31" i="1"/>
  <c r="G31" i="1"/>
  <c r="AE30" i="1"/>
  <c r="AD31" i="1"/>
  <c r="AC31" i="1"/>
  <c r="P31" i="1"/>
  <c r="J30" i="1"/>
  <c r="AE31" i="1" l="1"/>
  <c r="L31" i="1"/>
  <c r="K31" i="1"/>
  <c r="AA31" i="1"/>
  <c r="Z31" i="1"/>
  <c r="U31" i="1"/>
  <c r="T31" i="1"/>
  <c r="AE4" i="1" l="1"/>
  <c r="AE20" i="1"/>
  <c r="AE29" i="1"/>
  <c r="AE23" i="1"/>
  <c r="AE17" i="1"/>
  <c r="AE25" i="1"/>
  <c r="AE16" i="1"/>
  <c r="V31" i="1"/>
  <c r="AE28" i="1"/>
  <c r="AE24" i="1"/>
  <c r="AE15" i="1"/>
  <c r="AE13" i="1"/>
  <c r="AE12" i="1"/>
  <c r="AE10" i="1"/>
  <c r="AE9" i="1"/>
  <c r="AE8" i="1"/>
  <c r="AE7" i="1"/>
  <c r="AE6" i="1"/>
  <c r="AE27" i="1"/>
  <c r="AE19" i="1"/>
  <c r="AE21" i="1"/>
  <c r="AE5" i="1"/>
  <c r="AE26" i="1"/>
  <c r="AE22" i="1"/>
  <c r="AE18" i="1"/>
  <c r="AE14" i="1"/>
  <c r="AE11" i="1"/>
  <c r="M31" i="1"/>
  <c r="AB31" i="1"/>
  <c r="H31" i="1"/>
  <c r="I31" i="1"/>
  <c r="J31" i="1" l="1"/>
  <c r="C31" i="1"/>
  <c r="B31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D31" i="1" l="1"/>
</calcChain>
</file>

<file path=xl/sharedStrings.xml><?xml version="1.0" encoding="utf-8"?>
<sst xmlns="http://schemas.openxmlformats.org/spreadsheetml/2006/main" count="70" uniqueCount="43">
  <si>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</si>
  <si>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</si>
  <si>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</si>
  <si>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</si>
  <si>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</si>
  <si>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</si>
  <si>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</si>
  <si>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</si>
  <si>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</si>
  <si>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</si>
  <si>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</si>
  <si>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</si>
  <si>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</si>
  <si>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</si>
  <si>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</si>
  <si>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</si>
  <si>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</si>
  <si>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</si>
  <si>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</si>
  <si>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</si>
  <si>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</si>
  <si>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</si>
  <si>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</si>
  <si>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</si>
  <si>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</si>
  <si>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</si>
  <si>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</si>
  <si>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</si>
  <si>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</si>
  <si>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</si>
  <si>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</si>
  <si>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Дотации на выравнивание бюджетной обеспеченности</t>
  </si>
  <si>
    <t>Поддержка мер по обеспечению сбалансированности бюджетов</t>
  </si>
  <si>
    <t>Не распределено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</si>
  <si>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</si>
  <si>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</si>
  <si>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Стимулирование лучших муниципальных образований Калужской области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</si>
  <si>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Стимулирование руководителей исполнительно-распорядительных органов муниципальных образований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</si>
  <si>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 без привлечения средств бюджетов бюджетной системы Российской Федерации</t>
  </si>
  <si>
    <t>Поощрение муниципальных образований Калужской области - победителей регионального этапа конкурса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</si>
  <si>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 территориального общественного самоуправления"</t>
  </si>
  <si>
    <t>ИТОГО</t>
  </si>
  <si>
    <t>Дотации, предоставляемые бюджетам муниципальных образований области в 2 квартале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</si>
</sst>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 Cyr"/>
    </font>
    <font>
      <b/>
      <sz val="11"/>
      <color rgb="FF000000"/>
      <name val="Arial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5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6"/>
    <xf numFmtId="0" fontId="7" fillId="0" borderId="7">
      <alignment horizontal="center" vertical="center" wrapText="1"/>
    </xf>
    <xf numFmtId="0" fontId="7" fillId="0" borderId="8"/>
    <xf numFmtId="0" fontId="7" fillId="0" borderId="7">
      <alignment horizontal="center" vertical="center" shrinkToFit="1"/>
    </xf>
    <xf numFmtId="0" fontId="7" fillId="2" borderId="9"/>
    <xf numFmtId="0" fontId="9" fillId="0" borderId="7">
      <alignment horizontal="left"/>
    </xf>
    <xf numFmtId="4" fontId="9" fillId="3" borderId="7">
      <alignment horizontal="right" vertical="top" shrinkToFit="1"/>
    </xf>
    <xf numFmtId="0" fontId="7" fillId="2" borderId="10"/>
    <xf numFmtId="0" fontId="7" fillId="0" borderId="9"/>
    <xf numFmtId="0" fontId="7" fillId="0" borderId="0">
      <alignment horizontal="left" wrapText="1"/>
    </xf>
    <xf numFmtId="49" fontId="7" fillId="0" borderId="7">
      <alignment horizontal="left" vertical="top" wrapText="1"/>
    </xf>
    <xf numFmtId="4" fontId="7" fillId="4" borderId="7">
      <alignment horizontal="right" vertical="top" shrinkToFit="1"/>
    </xf>
    <xf numFmtId="0" fontId="7" fillId="2" borderId="10">
      <alignment horizontal="center"/>
    </xf>
    <xf numFmtId="0" fontId="7" fillId="2" borderId="0">
      <alignment horizontal="center"/>
    </xf>
    <xf numFmtId="4" fontId="7" fillId="0" borderId="7">
      <alignment horizontal="right" vertical="top" shrinkToFit="1"/>
    </xf>
    <xf numFmtId="49" fontId="9" fillId="0" borderId="7">
      <alignment horizontal="left" vertical="top" wrapText="1"/>
    </xf>
    <xf numFmtId="4" fontId="7" fillId="0" borderId="8">
      <alignment horizontal="right" shrinkToFit="1"/>
    </xf>
    <xf numFmtId="4" fontId="7" fillId="0" borderId="0">
      <alignment horizontal="right" shrinkToFit="1"/>
    </xf>
    <xf numFmtId="0" fontId="7" fillId="2" borderId="0">
      <alignment horizontal="left"/>
    </xf>
    <xf numFmtId="0" fontId="7" fillId="2" borderId="9">
      <alignment horizontal="center"/>
    </xf>
    <xf numFmtId="0" fontId="2" fillId="0" borderId="0"/>
    <xf numFmtId="4" fontId="14" fillId="0" borderId="11">
      <alignment horizontal="right" vertical="top" shrinkToFit="1"/>
    </xf>
    <xf numFmtId="0" fontId="16" fillId="0" borderId="0"/>
    <xf numFmtId="0" fontId="14" fillId="0" borderId="0">
      <alignment horizontal="right" vertical="top" wrapText="1"/>
    </xf>
    <xf numFmtId="49" fontId="17" fillId="0" borderId="12">
      <alignment horizontal="center" vertical="center" wrapText="1"/>
    </xf>
    <xf numFmtId="49" fontId="17" fillId="5" borderId="13">
      <alignment horizontal="center" vertical="top" shrinkToFit="1"/>
    </xf>
    <xf numFmtId="49" fontId="17" fillId="5" borderId="11">
      <alignment horizontal="center" vertical="top" shrinkToFit="1"/>
    </xf>
    <xf numFmtId="0" fontId="17" fillId="5" borderId="11">
      <alignment horizontal="left" vertical="top" wrapText="1"/>
    </xf>
    <xf numFmtId="4" fontId="17" fillId="5" borderId="11">
      <alignment horizontal="right" vertical="top" shrinkToFit="1"/>
    </xf>
    <xf numFmtId="4" fontId="17" fillId="5" borderId="14">
      <alignment horizontal="right" vertical="top" shrinkToFit="1"/>
    </xf>
    <xf numFmtId="49" fontId="18" fillId="0" borderId="13">
      <alignment horizontal="center" vertical="top" shrinkToFit="1"/>
    </xf>
    <xf numFmtId="49" fontId="14" fillId="0" borderId="11">
      <alignment horizontal="center" vertical="top" shrinkToFit="1"/>
    </xf>
    <xf numFmtId="0" fontId="14" fillId="0" borderId="11">
      <alignment horizontal="left" vertical="top" wrapText="1"/>
    </xf>
    <xf numFmtId="4" fontId="14" fillId="0" borderId="14">
      <alignment horizontal="right" vertical="top" shrinkToFit="1"/>
    </xf>
    <xf numFmtId="4" fontId="19" fillId="6" borderId="15">
      <alignment horizontal="right" shrinkToFit="1"/>
    </xf>
    <xf numFmtId="4" fontId="19" fillId="6" borderId="16">
      <alignment horizontal="right" shrinkToFit="1"/>
    </xf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</cellStyleXfs>
  <cellXfs count="28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3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</cellXfs>
  <cellStyles count="54">
    <cellStyle name="br" xfId="1"/>
    <cellStyle name="br 2" xfId="51"/>
    <cellStyle name="col" xfId="2"/>
    <cellStyle name="col 2" xfId="50"/>
    <cellStyle name="ex58" xfId="47"/>
    <cellStyle name="ex59" xfId="48"/>
    <cellStyle name="ex60" xfId="38"/>
    <cellStyle name="ex61" xfId="39"/>
    <cellStyle name="ex62" xfId="40"/>
    <cellStyle name="ex63" xfId="41"/>
    <cellStyle name="ex64" xfId="42"/>
    <cellStyle name="ex65" xfId="43"/>
    <cellStyle name="ex66" xfId="44"/>
    <cellStyle name="ex67" xfId="45"/>
    <cellStyle name="ex68" xfId="34"/>
    <cellStyle name="ex69" xfId="46"/>
    <cellStyle name="st57" xfId="36"/>
    <cellStyle name="style0" xfId="3"/>
    <cellStyle name="style0 2" xfId="52"/>
    <cellStyle name="td" xfId="4"/>
    <cellStyle name="td 2" xfId="53"/>
    <cellStyle name="tr" xfId="5"/>
    <cellStyle name="tr 2" xfId="49"/>
    <cellStyle name="xl_bot_header" xfId="37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zoomScale="70" zoomScaleNormal="70" zoomScaleSheetLayoutView="40" workbookViewId="0">
      <pane xSplit="1" ySplit="3" topLeftCell="K13" activePane="bottomRight" state="frozen"/>
      <selection pane="topRight" activeCell="B1" sqref="B1"/>
      <selection pane="bottomLeft" activeCell="A4" sqref="A4"/>
      <selection pane="bottomRight" activeCell="Z30" sqref="Z30"/>
    </sheetView>
  </sheetViews>
  <sheetFormatPr defaultColWidth="14.28515625" defaultRowHeight="15" x14ac:dyDescent="0.2"/>
  <cols>
    <col min="1" max="1" width="22.85546875" style="1" customWidth="1"/>
    <col min="2" max="2" width="22.42578125" style="1" customWidth="1"/>
    <col min="3" max="3" width="21.42578125" style="1" customWidth="1"/>
    <col min="4" max="4" width="14.28515625" style="1" customWidth="1"/>
    <col min="5" max="5" width="19.28515625" style="1" customWidth="1"/>
    <col min="6" max="6" width="15.28515625" style="1" customWidth="1"/>
    <col min="7" max="7" width="15.85546875" style="1" customWidth="1"/>
    <col min="8" max="8" width="25.85546875" style="1" customWidth="1"/>
    <col min="9" max="9" width="16" style="1" customWidth="1"/>
    <col min="10" max="19" width="14.28515625" style="1" customWidth="1"/>
    <col min="20" max="20" width="16.85546875" style="1" customWidth="1"/>
    <col min="21" max="21" width="21.42578125" style="1" customWidth="1"/>
    <col min="22" max="22" width="14.28515625" style="1" customWidth="1"/>
    <col min="23" max="23" width="25.85546875" style="1" customWidth="1"/>
    <col min="24" max="24" width="21.42578125" style="1" customWidth="1"/>
    <col min="25" max="25" width="14.28515625" style="1" customWidth="1"/>
    <col min="26" max="26" width="21.140625" style="1" customWidth="1"/>
    <col min="27" max="27" width="21.42578125" style="1" customWidth="1"/>
    <col min="28" max="28" width="14.28515625" style="1" customWidth="1"/>
    <col min="29" max="29" width="20.85546875" style="1" customWidth="1"/>
    <col min="30" max="30" width="17.7109375" style="1" customWidth="1"/>
    <col min="31" max="31" width="14.28515625" style="1" customWidth="1"/>
    <col min="32" max="16384" width="14.28515625" style="1"/>
  </cols>
  <sheetData>
    <row r="1" spans="1:31" s="2" customFormat="1" ht="69.75" customHeight="1" x14ac:dyDescent="0.2">
      <c r="A1" s="21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2"/>
      <c r="X1" s="12"/>
      <c r="Y1" s="12"/>
      <c r="Z1" s="12"/>
      <c r="AA1" s="12"/>
      <c r="AB1" s="12"/>
      <c r="AC1" s="12"/>
      <c r="AD1" s="12"/>
      <c r="AE1" s="12"/>
    </row>
    <row r="2" spans="1:31" s="3" customFormat="1" ht="180" customHeight="1" x14ac:dyDescent="0.2">
      <c r="A2" s="17" t="s">
        <v>26</v>
      </c>
      <c r="B2" s="18" t="s">
        <v>31</v>
      </c>
      <c r="C2" s="19"/>
      <c r="D2" s="20"/>
      <c r="E2" s="18" t="s">
        <v>37</v>
      </c>
      <c r="F2" s="19"/>
      <c r="G2" s="20"/>
      <c r="H2" s="18" t="s">
        <v>32</v>
      </c>
      <c r="I2" s="19"/>
      <c r="J2" s="20"/>
      <c r="K2" s="25" t="s">
        <v>38</v>
      </c>
      <c r="L2" s="26"/>
      <c r="M2" s="27"/>
      <c r="N2" s="18" t="s">
        <v>39</v>
      </c>
      <c r="O2" s="19"/>
      <c r="P2" s="20"/>
      <c r="Q2" s="18" t="s">
        <v>40</v>
      </c>
      <c r="R2" s="19"/>
      <c r="S2" s="20"/>
      <c r="T2" s="18" t="s">
        <v>34</v>
      </c>
      <c r="U2" s="19"/>
      <c r="V2" s="20"/>
      <c r="W2" s="18" t="s">
        <v>36</v>
      </c>
      <c r="X2" s="19"/>
      <c r="Y2" s="20"/>
      <c r="Z2" s="18" t="s">
        <v>35</v>
      </c>
      <c r="AA2" s="19"/>
      <c r="AB2" s="20"/>
      <c r="AC2" s="22" t="s">
        <v>41</v>
      </c>
      <c r="AD2" s="23"/>
      <c r="AE2" s="24"/>
    </row>
    <row r="3" spans="1:31" s="3" customFormat="1" ht="46.9" customHeight="1" x14ac:dyDescent="0.2">
      <c r="A3" s="17"/>
      <c r="B3" s="7" t="s">
        <v>0</v>
      </c>
      <c r="C3" s="7" t="s">
        <v>1</v>
      </c>
      <c r="D3" s="7" t="s">
        <v>27</v>
      </c>
      <c r="E3" s="13" t="s">
        <v>0</v>
      </c>
      <c r="F3" s="13" t="s">
        <v>1</v>
      </c>
      <c r="G3" s="13" t="s">
        <v>27</v>
      </c>
      <c r="H3" s="10" t="s">
        <v>0</v>
      </c>
      <c r="I3" s="10" t="s">
        <v>1</v>
      </c>
      <c r="J3" s="10" t="s">
        <v>27</v>
      </c>
      <c r="K3" s="11" t="s">
        <v>0</v>
      </c>
      <c r="L3" s="11" t="s">
        <v>1</v>
      </c>
      <c r="M3" s="11" t="s">
        <v>27</v>
      </c>
      <c r="N3" s="13" t="s">
        <v>0</v>
      </c>
      <c r="O3" s="13" t="s">
        <v>1</v>
      </c>
      <c r="P3" s="13" t="s">
        <v>27</v>
      </c>
      <c r="Q3" s="13" t="s">
        <v>0</v>
      </c>
      <c r="R3" s="13" t="s">
        <v>1</v>
      </c>
      <c r="S3" s="13" t="s">
        <v>27</v>
      </c>
      <c r="T3" s="11" t="s">
        <v>0</v>
      </c>
      <c r="U3" s="11" t="s">
        <v>1</v>
      </c>
      <c r="V3" s="11" t="s">
        <v>27</v>
      </c>
      <c r="W3" s="13" t="s">
        <v>0</v>
      </c>
      <c r="X3" s="13" t="s">
        <v>1</v>
      </c>
      <c r="Y3" s="13" t="s">
        <v>27</v>
      </c>
      <c r="Z3" s="11" t="s">
        <v>0</v>
      </c>
      <c r="AA3" s="11" t="s">
        <v>1</v>
      </c>
      <c r="AB3" s="11" t="s">
        <v>27</v>
      </c>
      <c r="AC3" s="11" t="s">
        <v>0</v>
      </c>
      <c r="AD3" s="11" t="s">
        <v>1</v>
      </c>
      <c r="AE3" s="11" t="s">
        <v>27</v>
      </c>
    </row>
    <row r="4" spans="1:31" x14ac:dyDescent="0.2">
      <c r="A4" s="5" t="s">
        <v>2</v>
      </c>
      <c r="B4" s="6"/>
      <c r="C4" s="6"/>
      <c r="D4" s="6">
        <f>IF(B4=0,0,C4/B4)*100</f>
        <v>0</v>
      </c>
      <c r="E4" s="6">
        <v>2484216</v>
      </c>
      <c r="F4" s="6">
        <v>1035090</v>
      </c>
      <c r="G4" s="6">
        <f>IF(E4=0,0,F4/E4)*100</f>
        <v>41.666666666666671</v>
      </c>
      <c r="H4" s="6"/>
      <c r="I4" s="6"/>
      <c r="J4" s="6">
        <f>IF(H4=0,0,I4/H4)*100</f>
        <v>0</v>
      </c>
      <c r="K4" s="6"/>
      <c r="L4" s="6"/>
      <c r="M4" s="6">
        <f>IF(K4=0,0,L4/K4)*100</f>
        <v>0</v>
      </c>
      <c r="N4" s="6"/>
      <c r="O4" s="6"/>
      <c r="P4" s="6">
        <f>IF(N4=0,0,O4/N4)*100</f>
        <v>0</v>
      </c>
      <c r="Q4" s="6"/>
      <c r="R4" s="6"/>
      <c r="S4" s="6">
        <f>IF(Q4=0,0,R4/Q4)*100</f>
        <v>0</v>
      </c>
      <c r="T4" s="6"/>
      <c r="U4" s="6"/>
      <c r="V4" s="6">
        <f>IF(T4=0,0,U4/T4)*100</f>
        <v>0</v>
      </c>
      <c r="W4" s="6">
        <v>2000000</v>
      </c>
      <c r="X4" s="6">
        <v>2000000</v>
      </c>
      <c r="Y4" s="6">
        <f>IF(W4=0,0,X4/W4)*100</f>
        <v>100</v>
      </c>
      <c r="Z4" s="6"/>
      <c r="AA4" s="6"/>
      <c r="AB4" s="6">
        <f>IF(Z4=0,0,AA4/Z4)*100</f>
        <v>0</v>
      </c>
      <c r="AC4" s="6">
        <f>SUMIF($B$3:$AB$3,"Утверждено",B4:AB4)</f>
        <v>4484216</v>
      </c>
      <c r="AD4" s="6">
        <f>SUMIF($B$3:$AB$3,"Исполнено",B4:AB4)</f>
        <v>3035090</v>
      </c>
      <c r="AE4" s="6">
        <f>IF(AC4=0,0,AD4/AC4)*100</f>
        <v>67.683849306099447</v>
      </c>
    </row>
    <row r="5" spans="1:31" x14ac:dyDescent="0.2">
      <c r="A5" s="5" t="s">
        <v>3</v>
      </c>
      <c r="B5" s="6">
        <v>42788263</v>
      </c>
      <c r="C5" s="6">
        <v>21394134</v>
      </c>
      <c r="D5" s="6">
        <f t="shared" ref="D5:D30" si="0">IF(B5=0,0,C5/B5)*100</f>
        <v>50.000005842723738</v>
      </c>
      <c r="E5" s="6">
        <v>1765512</v>
      </c>
      <c r="F5" s="6">
        <v>735630</v>
      </c>
      <c r="G5" s="6">
        <f t="shared" ref="G5:G14" si="1">IF(E5=0,0,F5/E5)*100</f>
        <v>41.666666666666671</v>
      </c>
      <c r="H5" s="6"/>
      <c r="I5" s="6"/>
      <c r="J5" s="6">
        <f t="shared" ref="J5:J29" si="2">IF(H5=0,0,I5/H5)*100</f>
        <v>0</v>
      </c>
      <c r="K5" s="6"/>
      <c r="L5" s="6"/>
      <c r="M5" s="6">
        <f t="shared" ref="M5:M29" si="3">IF(K5=0,0,L5/K5)*100</f>
        <v>0</v>
      </c>
      <c r="N5" s="6"/>
      <c r="O5" s="6"/>
      <c r="P5" s="6">
        <f t="shared" ref="P5:P30" si="4">IF(N5=0,0,O5/N5)*100</f>
        <v>0</v>
      </c>
      <c r="Q5" s="6">
        <v>1864800</v>
      </c>
      <c r="R5" s="6">
        <v>1864800</v>
      </c>
      <c r="S5" s="6">
        <f t="shared" ref="S5:S29" si="5">IF(Q5=0,0,R5/Q5)*100</f>
        <v>100</v>
      </c>
      <c r="T5" s="6"/>
      <c r="U5" s="6"/>
      <c r="V5" s="6">
        <f t="shared" ref="V5:V29" si="6">IF(T5=0,0,U5/T5)*100</f>
        <v>0</v>
      </c>
      <c r="W5" s="6"/>
      <c r="X5" s="6"/>
      <c r="Y5" s="6">
        <f t="shared" ref="Y5:Y29" si="7">IF(W5=0,0,X5/W5)*100</f>
        <v>0</v>
      </c>
      <c r="Z5" s="6"/>
      <c r="AA5" s="6"/>
      <c r="AB5" s="6">
        <f t="shared" ref="AB5:AB29" si="8">IF(Z5=0,0,AA5/Z5)*100</f>
        <v>0</v>
      </c>
      <c r="AC5" s="6">
        <f t="shared" ref="AC5:AC30" si="9">SUMIF($B$3:$AB$3,"Утверждено",B5:AB5)</f>
        <v>46418575</v>
      </c>
      <c r="AD5" s="6">
        <f t="shared" ref="AD5:AD30" si="10">SUMIF($B$3:$AB$3,"Исполнено",B5:AB5)</f>
        <v>23994564</v>
      </c>
      <c r="AE5" s="6">
        <f t="shared" ref="AE5:AE30" si="11">IF(AC5=0,0,AD5/AC5)*100</f>
        <v>51.691729011500243</v>
      </c>
    </row>
    <row r="6" spans="1:31" x14ac:dyDescent="0.2">
      <c r="A6" s="5" t="s">
        <v>4</v>
      </c>
      <c r="B6" s="6"/>
      <c r="C6" s="6"/>
      <c r="D6" s="6">
        <f t="shared" si="0"/>
        <v>0</v>
      </c>
      <c r="E6" s="6">
        <v>4280976</v>
      </c>
      <c r="F6" s="6">
        <v>1776028.01</v>
      </c>
      <c r="G6" s="6">
        <f t="shared" si="1"/>
        <v>41.486521064355422</v>
      </c>
      <c r="H6" s="6"/>
      <c r="I6" s="6"/>
      <c r="J6" s="6">
        <f t="shared" si="2"/>
        <v>0</v>
      </c>
      <c r="K6" s="6"/>
      <c r="L6" s="6"/>
      <c r="M6" s="6">
        <f t="shared" si="3"/>
        <v>0</v>
      </c>
      <c r="N6" s="6"/>
      <c r="O6" s="6"/>
      <c r="P6" s="6">
        <f t="shared" si="4"/>
        <v>0</v>
      </c>
      <c r="Q6" s="6">
        <v>1598400</v>
      </c>
      <c r="R6" s="6">
        <v>1598400</v>
      </c>
      <c r="S6" s="6">
        <f t="shared" si="5"/>
        <v>100</v>
      </c>
      <c r="T6" s="6"/>
      <c r="U6" s="6"/>
      <c r="V6" s="6">
        <f t="shared" si="6"/>
        <v>0</v>
      </c>
      <c r="W6" s="6"/>
      <c r="X6" s="6"/>
      <c r="Y6" s="6">
        <f t="shared" si="7"/>
        <v>0</v>
      </c>
      <c r="Z6" s="6"/>
      <c r="AA6" s="6"/>
      <c r="AB6" s="6">
        <f t="shared" si="8"/>
        <v>0</v>
      </c>
      <c r="AC6" s="6">
        <f t="shared" si="9"/>
        <v>5879376</v>
      </c>
      <c r="AD6" s="6">
        <f t="shared" si="10"/>
        <v>3374428.01</v>
      </c>
      <c r="AE6" s="6">
        <f t="shared" si="11"/>
        <v>57.394322288623826</v>
      </c>
    </row>
    <row r="7" spans="1:31" x14ac:dyDescent="0.2">
      <c r="A7" s="5" t="s">
        <v>5</v>
      </c>
      <c r="B7" s="6"/>
      <c r="C7" s="6"/>
      <c r="D7" s="6">
        <f t="shared" si="0"/>
        <v>0</v>
      </c>
      <c r="E7" s="6">
        <v>3484152</v>
      </c>
      <c r="F7" s="6">
        <v>1447670</v>
      </c>
      <c r="G7" s="6">
        <f t="shared" si="1"/>
        <v>41.550139029525688</v>
      </c>
      <c r="H7" s="6"/>
      <c r="I7" s="6"/>
      <c r="J7" s="6">
        <f t="shared" si="2"/>
        <v>0</v>
      </c>
      <c r="K7" s="6">
        <v>257562</v>
      </c>
      <c r="L7" s="6">
        <v>257562</v>
      </c>
      <c r="M7" s="6">
        <f t="shared" si="3"/>
        <v>100</v>
      </c>
      <c r="N7" s="6"/>
      <c r="O7" s="6"/>
      <c r="P7" s="6">
        <f t="shared" si="4"/>
        <v>0</v>
      </c>
      <c r="Q7" s="6"/>
      <c r="R7" s="6"/>
      <c r="S7" s="6">
        <f t="shared" si="5"/>
        <v>0</v>
      </c>
      <c r="T7" s="6"/>
      <c r="U7" s="6"/>
      <c r="V7" s="6">
        <f t="shared" si="6"/>
        <v>0</v>
      </c>
      <c r="W7" s="6"/>
      <c r="X7" s="6"/>
      <c r="Y7" s="6">
        <f t="shared" si="7"/>
        <v>0</v>
      </c>
      <c r="Z7" s="6"/>
      <c r="AA7" s="6"/>
      <c r="AB7" s="6">
        <f t="shared" si="8"/>
        <v>0</v>
      </c>
      <c r="AC7" s="6">
        <f t="shared" si="9"/>
        <v>3741714</v>
      </c>
      <c r="AD7" s="6">
        <f t="shared" si="10"/>
        <v>1705232</v>
      </c>
      <c r="AE7" s="6">
        <f t="shared" si="11"/>
        <v>45.573552655280444</v>
      </c>
    </row>
    <row r="8" spans="1:31" x14ac:dyDescent="0.2">
      <c r="A8" s="5" t="s">
        <v>6</v>
      </c>
      <c r="B8" s="6">
        <v>41505974</v>
      </c>
      <c r="C8" s="6">
        <v>20752986</v>
      </c>
      <c r="D8" s="6">
        <f t="shared" si="0"/>
        <v>49.999997590708269</v>
      </c>
      <c r="E8" s="6">
        <v>1718640</v>
      </c>
      <c r="F8" s="6">
        <v>716100</v>
      </c>
      <c r="G8" s="6">
        <f t="shared" si="1"/>
        <v>41.666666666666671</v>
      </c>
      <c r="H8" s="6"/>
      <c r="I8" s="6"/>
      <c r="J8" s="6">
        <f t="shared" si="2"/>
        <v>0</v>
      </c>
      <c r="K8" s="6"/>
      <c r="L8" s="6"/>
      <c r="M8" s="6">
        <f t="shared" si="3"/>
        <v>0</v>
      </c>
      <c r="N8" s="6"/>
      <c r="O8" s="6"/>
      <c r="P8" s="6">
        <f t="shared" si="4"/>
        <v>0</v>
      </c>
      <c r="Q8" s="6"/>
      <c r="R8" s="6"/>
      <c r="S8" s="6">
        <f t="shared" si="5"/>
        <v>0</v>
      </c>
      <c r="T8" s="6"/>
      <c r="U8" s="6"/>
      <c r="V8" s="6">
        <f t="shared" si="6"/>
        <v>0</v>
      </c>
      <c r="W8" s="6"/>
      <c r="X8" s="6"/>
      <c r="Y8" s="6">
        <f t="shared" si="7"/>
        <v>0</v>
      </c>
      <c r="Z8" s="6"/>
      <c r="AA8" s="6"/>
      <c r="AB8" s="6">
        <f t="shared" si="8"/>
        <v>0</v>
      </c>
      <c r="AC8" s="6">
        <f t="shared" si="9"/>
        <v>43224614</v>
      </c>
      <c r="AD8" s="6">
        <f t="shared" si="10"/>
        <v>21469086</v>
      </c>
      <c r="AE8" s="6">
        <f t="shared" si="11"/>
        <v>49.668658695251736</v>
      </c>
    </row>
    <row r="9" spans="1:31" x14ac:dyDescent="0.2">
      <c r="A9" s="5" t="s">
        <v>7</v>
      </c>
      <c r="B9" s="6">
        <v>66143813</v>
      </c>
      <c r="C9" s="6">
        <v>33071904</v>
      </c>
      <c r="D9" s="6">
        <f t="shared" si="0"/>
        <v>49.999996220356998</v>
      </c>
      <c r="E9" s="6">
        <v>1765512</v>
      </c>
      <c r="F9" s="6">
        <v>735630</v>
      </c>
      <c r="G9" s="6">
        <f t="shared" si="1"/>
        <v>41.666666666666671</v>
      </c>
      <c r="H9" s="6"/>
      <c r="I9" s="6"/>
      <c r="J9" s="6">
        <f t="shared" si="2"/>
        <v>0</v>
      </c>
      <c r="K9" s="6"/>
      <c r="L9" s="6"/>
      <c r="M9" s="6">
        <f t="shared" si="3"/>
        <v>0</v>
      </c>
      <c r="N9" s="6"/>
      <c r="O9" s="6"/>
      <c r="P9" s="6">
        <f t="shared" si="4"/>
        <v>0</v>
      </c>
      <c r="Q9" s="6"/>
      <c r="R9" s="6"/>
      <c r="S9" s="6">
        <f t="shared" si="5"/>
        <v>0</v>
      </c>
      <c r="T9" s="6"/>
      <c r="U9" s="6"/>
      <c r="V9" s="6">
        <f t="shared" si="6"/>
        <v>0</v>
      </c>
      <c r="W9" s="6"/>
      <c r="X9" s="6"/>
      <c r="Y9" s="6">
        <f t="shared" si="7"/>
        <v>0</v>
      </c>
      <c r="Z9" s="6"/>
      <c r="AA9" s="6"/>
      <c r="AB9" s="6">
        <f t="shared" si="8"/>
        <v>0</v>
      </c>
      <c r="AC9" s="6">
        <f t="shared" si="9"/>
        <v>67909325</v>
      </c>
      <c r="AD9" s="6">
        <f t="shared" si="10"/>
        <v>33807534</v>
      </c>
      <c r="AE9" s="6">
        <f t="shared" si="11"/>
        <v>49.783345659819176</v>
      </c>
    </row>
    <row r="10" spans="1:31" x14ac:dyDescent="0.2">
      <c r="A10" s="5" t="s">
        <v>8</v>
      </c>
      <c r="B10" s="6"/>
      <c r="C10" s="6"/>
      <c r="D10" s="6">
        <f t="shared" si="0"/>
        <v>0</v>
      </c>
      <c r="E10" s="6">
        <v>4140360</v>
      </c>
      <c r="F10" s="6">
        <v>1718182.27</v>
      </c>
      <c r="G10" s="6">
        <f t="shared" si="1"/>
        <v>41.498378643402987</v>
      </c>
      <c r="H10" s="6"/>
      <c r="I10" s="6"/>
      <c r="J10" s="6">
        <f t="shared" si="2"/>
        <v>0</v>
      </c>
      <c r="K10" s="6"/>
      <c r="L10" s="6"/>
      <c r="M10" s="6">
        <f t="shared" si="3"/>
        <v>0</v>
      </c>
      <c r="N10" s="6"/>
      <c r="O10" s="6"/>
      <c r="P10" s="6">
        <f t="shared" si="4"/>
        <v>0</v>
      </c>
      <c r="Q10" s="6">
        <v>1465200</v>
      </c>
      <c r="R10" s="6">
        <v>1465200</v>
      </c>
      <c r="S10" s="6">
        <f t="shared" si="5"/>
        <v>100</v>
      </c>
      <c r="T10" s="6"/>
      <c r="U10" s="6"/>
      <c r="V10" s="6">
        <f t="shared" si="6"/>
        <v>0</v>
      </c>
      <c r="W10" s="6"/>
      <c r="X10" s="6"/>
      <c r="Y10" s="6">
        <f t="shared" si="7"/>
        <v>0</v>
      </c>
      <c r="Z10" s="6"/>
      <c r="AA10" s="6"/>
      <c r="AB10" s="6">
        <f t="shared" si="8"/>
        <v>0</v>
      </c>
      <c r="AC10" s="6">
        <f t="shared" si="9"/>
        <v>5605560</v>
      </c>
      <c r="AD10" s="6">
        <f t="shared" si="10"/>
        <v>3183382.27</v>
      </c>
      <c r="AE10" s="6">
        <f t="shared" si="11"/>
        <v>56.789727877321802</v>
      </c>
    </row>
    <row r="11" spans="1:31" x14ac:dyDescent="0.2">
      <c r="A11" s="5" t="s">
        <v>9</v>
      </c>
      <c r="B11" s="6">
        <v>31305441</v>
      </c>
      <c r="C11" s="6">
        <v>15652722</v>
      </c>
      <c r="D11" s="6">
        <f t="shared" si="0"/>
        <v>50.000004791499343</v>
      </c>
      <c r="E11" s="6">
        <v>1374912</v>
      </c>
      <c r="F11" s="6">
        <v>572880</v>
      </c>
      <c r="G11" s="6">
        <f t="shared" si="1"/>
        <v>41.666666666666671</v>
      </c>
      <c r="H11" s="6"/>
      <c r="I11" s="6"/>
      <c r="J11" s="6">
        <f t="shared" si="2"/>
        <v>0</v>
      </c>
      <c r="K11" s="6"/>
      <c r="L11" s="6"/>
      <c r="M11" s="6">
        <f t="shared" si="3"/>
        <v>0</v>
      </c>
      <c r="N11" s="6"/>
      <c r="O11" s="6"/>
      <c r="P11" s="6">
        <f t="shared" si="4"/>
        <v>0</v>
      </c>
      <c r="Q11" s="6"/>
      <c r="R11" s="6"/>
      <c r="S11" s="6">
        <f t="shared" si="5"/>
        <v>0</v>
      </c>
      <c r="T11" s="6"/>
      <c r="U11" s="6"/>
      <c r="V11" s="6">
        <f t="shared" si="6"/>
        <v>0</v>
      </c>
      <c r="W11" s="6"/>
      <c r="X11" s="6"/>
      <c r="Y11" s="6">
        <f t="shared" si="7"/>
        <v>0</v>
      </c>
      <c r="Z11" s="6"/>
      <c r="AA11" s="6"/>
      <c r="AB11" s="6">
        <f t="shared" si="8"/>
        <v>0</v>
      </c>
      <c r="AC11" s="6">
        <f t="shared" si="9"/>
        <v>32680353</v>
      </c>
      <c r="AD11" s="6">
        <f t="shared" si="10"/>
        <v>16225602</v>
      </c>
      <c r="AE11" s="6">
        <f t="shared" si="11"/>
        <v>49.649408621748975</v>
      </c>
    </row>
    <row r="12" spans="1:31" x14ac:dyDescent="0.2">
      <c r="A12" s="5" t="s">
        <v>28</v>
      </c>
      <c r="B12" s="6"/>
      <c r="C12" s="6"/>
      <c r="D12" s="6">
        <f t="shared" si="0"/>
        <v>0</v>
      </c>
      <c r="E12" s="6">
        <v>1718640</v>
      </c>
      <c r="F12" s="6">
        <v>716100</v>
      </c>
      <c r="G12" s="6">
        <f t="shared" si="1"/>
        <v>41.666666666666671</v>
      </c>
      <c r="H12" s="6"/>
      <c r="I12" s="6"/>
      <c r="J12" s="6">
        <f t="shared" si="2"/>
        <v>0</v>
      </c>
      <c r="K12" s="6"/>
      <c r="L12" s="6"/>
      <c r="M12" s="6">
        <f t="shared" si="3"/>
        <v>0</v>
      </c>
      <c r="N12" s="6"/>
      <c r="O12" s="6"/>
      <c r="P12" s="6">
        <f t="shared" si="4"/>
        <v>0</v>
      </c>
      <c r="Q12" s="6">
        <v>651200</v>
      </c>
      <c r="R12" s="6">
        <v>651200</v>
      </c>
      <c r="S12" s="6">
        <f t="shared" si="5"/>
        <v>100</v>
      </c>
      <c r="T12" s="6"/>
      <c r="U12" s="6"/>
      <c r="V12" s="6">
        <f t="shared" si="6"/>
        <v>0</v>
      </c>
      <c r="W12" s="6"/>
      <c r="X12" s="6"/>
      <c r="Y12" s="6">
        <f t="shared" si="7"/>
        <v>0</v>
      </c>
      <c r="Z12" s="6"/>
      <c r="AA12" s="6"/>
      <c r="AB12" s="6">
        <f t="shared" si="8"/>
        <v>0</v>
      </c>
      <c r="AC12" s="6">
        <f t="shared" si="9"/>
        <v>2369840</v>
      </c>
      <c r="AD12" s="6">
        <f t="shared" si="10"/>
        <v>1367300</v>
      </c>
      <c r="AE12" s="6">
        <f t="shared" si="11"/>
        <v>57.695878202747863</v>
      </c>
    </row>
    <row r="13" spans="1:31" x14ac:dyDescent="0.2">
      <c r="A13" s="5" t="s">
        <v>10</v>
      </c>
      <c r="B13" s="6"/>
      <c r="C13" s="6"/>
      <c r="D13" s="6">
        <f t="shared" si="0"/>
        <v>0</v>
      </c>
      <c r="E13" s="6">
        <v>3062304</v>
      </c>
      <c r="F13" s="6">
        <v>1273670</v>
      </c>
      <c r="G13" s="6">
        <f t="shared" si="1"/>
        <v>41.591886370523632</v>
      </c>
      <c r="H13" s="6"/>
      <c r="I13" s="6"/>
      <c r="J13" s="6">
        <f t="shared" si="2"/>
        <v>0</v>
      </c>
      <c r="K13" s="6"/>
      <c r="L13" s="6"/>
      <c r="M13" s="6">
        <f t="shared" si="3"/>
        <v>0</v>
      </c>
      <c r="N13" s="6"/>
      <c r="O13" s="6"/>
      <c r="P13" s="6">
        <f t="shared" si="4"/>
        <v>0</v>
      </c>
      <c r="Q13" s="6">
        <v>4373400</v>
      </c>
      <c r="R13" s="6">
        <v>4373400</v>
      </c>
      <c r="S13" s="6">
        <f t="shared" si="5"/>
        <v>100</v>
      </c>
      <c r="T13" s="6"/>
      <c r="U13" s="6"/>
      <c r="V13" s="6">
        <f t="shared" si="6"/>
        <v>0</v>
      </c>
      <c r="W13" s="6">
        <v>2000000</v>
      </c>
      <c r="X13" s="6">
        <v>2000000</v>
      </c>
      <c r="Y13" s="6">
        <f t="shared" si="7"/>
        <v>100</v>
      </c>
      <c r="Z13" s="6"/>
      <c r="AA13" s="6"/>
      <c r="AB13" s="6">
        <f t="shared" si="8"/>
        <v>0</v>
      </c>
      <c r="AC13" s="6">
        <f t="shared" si="9"/>
        <v>9435704</v>
      </c>
      <c r="AD13" s="6">
        <f t="shared" si="10"/>
        <v>7647070</v>
      </c>
      <c r="AE13" s="6">
        <f t="shared" si="11"/>
        <v>81.043979336359001</v>
      </c>
    </row>
    <row r="14" spans="1:31" x14ac:dyDescent="0.2">
      <c r="A14" s="5" t="s">
        <v>11</v>
      </c>
      <c r="B14" s="6">
        <v>72031697</v>
      </c>
      <c r="C14" s="6">
        <v>36015846</v>
      </c>
      <c r="D14" s="6">
        <f t="shared" si="0"/>
        <v>49.999996529305704</v>
      </c>
      <c r="E14" s="6">
        <v>1718640</v>
      </c>
      <c r="F14" s="6">
        <v>716100</v>
      </c>
      <c r="G14" s="6">
        <f t="shared" si="1"/>
        <v>41.666666666666671</v>
      </c>
      <c r="H14" s="6"/>
      <c r="I14" s="6"/>
      <c r="J14" s="6">
        <f t="shared" si="2"/>
        <v>0</v>
      </c>
      <c r="K14" s="6"/>
      <c r="L14" s="6"/>
      <c r="M14" s="6">
        <f t="shared" si="3"/>
        <v>0</v>
      </c>
      <c r="N14" s="6"/>
      <c r="O14" s="6"/>
      <c r="P14" s="6">
        <f t="shared" si="4"/>
        <v>0</v>
      </c>
      <c r="Q14" s="6"/>
      <c r="R14" s="6"/>
      <c r="S14" s="6">
        <f t="shared" si="5"/>
        <v>0</v>
      </c>
      <c r="T14" s="6"/>
      <c r="U14" s="6"/>
      <c r="V14" s="6">
        <f t="shared" si="6"/>
        <v>0</v>
      </c>
      <c r="W14" s="6"/>
      <c r="X14" s="6"/>
      <c r="Y14" s="6">
        <f t="shared" si="7"/>
        <v>0</v>
      </c>
      <c r="Z14" s="6"/>
      <c r="AA14" s="6"/>
      <c r="AB14" s="6">
        <f t="shared" si="8"/>
        <v>0</v>
      </c>
      <c r="AC14" s="6">
        <f t="shared" si="9"/>
        <v>73750337</v>
      </c>
      <c r="AD14" s="6">
        <f t="shared" si="10"/>
        <v>36731946</v>
      </c>
      <c r="AE14" s="6">
        <f t="shared" si="11"/>
        <v>49.8058008873912</v>
      </c>
    </row>
    <row r="15" spans="1:31" x14ac:dyDescent="0.2">
      <c r="A15" s="5" t="s">
        <v>29</v>
      </c>
      <c r="B15" s="6"/>
      <c r="C15" s="6"/>
      <c r="D15" s="6">
        <f t="shared" si="0"/>
        <v>0</v>
      </c>
      <c r="E15" s="6">
        <v>1718640</v>
      </c>
      <c r="F15" s="6">
        <v>716100</v>
      </c>
      <c r="G15" s="6">
        <f>IF(E15=0,0,F15/E15)*100</f>
        <v>41.666666666666671</v>
      </c>
      <c r="H15" s="6"/>
      <c r="I15" s="6"/>
      <c r="J15" s="6">
        <f t="shared" si="2"/>
        <v>0</v>
      </c>
      <c r="K15" s="6">
        <v>496594</v>
      </c>
      <c r="L15" s="6">
        <v>496594</v>
      </c>
      <c r="M15" s="6">
        <f t="shared" si="3"/>
        <v>100</v>
      </c>
      <c r="N15" s="6"/>
      <c r="O15" s="6"/>
      <c r="P15" s="6">
        <f t="shared" si="4"/>
        <v>0</v>
      </c>
      <c r="Q15" s="6">
        <v>651200</v>
      </c>
      <c r="R15" s="6">
        <v>651200</v>
      </c>
      <c r="S15" s="6">
        <f t="shared" si="5"/>
        <v>100</v>
      </c>
      <c r="T15" s="6"/>
      <c r="U15" s="6"/>
      <c r="V15" s="6">
        <f t="shared" si="6"/>
        <v>0</v>
      </c>
      <c r="W15" s="6"/>
      <c r="X15" s="6"/>
      <c r="Y15" s="6">
        <f t="shared" si="7"/>
        <v>0</v>
      </c>
      <c r="Z15" s="6"/>
      <c r="AA15" s="6"/>
      <c r="AB15" s="6">
        <f t="shared" si="8"/>
        <v>0</v>
      </c>
      <c r="AC15" s="6">
        <f t="shared" si="9"/>
        <v>2866434</v>
      </c>
      <c r="AD15" s="6">
        <f t="shared" si="10"/>
        <v>1863894</v>
      </c>
      <c r="AE15" s="6">
        <f t="shared" si="11"/>
        <v>65.024835736667924</v>
      </c>
    </row>
    <row r="16" spans="1:31" x14ac:dyDescent="0.2">
      <c r="A16" s="5" t="s">
        <v>12</v>
      </c>
      <c r="B16" s="6"/>
      <c r="C16" s="6"/>
      <c r="D16" s="6">
        <f t="shared" si="0"/>
        <v>0</v>
      </c>
      <c r="E16" s="6">
        <v>3109176</v>
      </c>
      <c r="F16" s="6">
        <v>1291580.18</v>
      </c>
      <c r="G16" s="6">
        <f>IF(E16=0,0,F16/E16)*100</f>
        <v>41.540915663828613</v>
      </c>
      <c r="H16" s="6"/>
      <c r="I16" s="6"/>
      <c r="J16" s="6">
        <f t="shared" si="2"/>
        <v>0</v>
      </c>
      <c r="K16" s="6"/>
      <c r="L16" s="6"/>
      <c r="M16" s="6">
        <f t="shared" si="3"/>
        <v>0</v>
      </c>
      <c r="N16" s="6"/>
      <c r="O16" s="6"/>
      <c r="P16" s="6">
        <f t="shared" si="4"/>
        <v>0</v>
      </c>
      <c r="Q16" s="6"/>
      <c r="R16" s="6"/>
      <c r="S16" s="6">
        <f t="shared" si="5"/>
        <v>0</v>
      </c>
      <c r="T16" s="6"/>
      <c r="U16" s="6"/>
      <c r="V16" s="6">
        <f t="shared" si="6"/>
        <v>0</v>
      </c>
      <c r="W16" s="6">
        <v>2000000</v>
      </c>
      <c r="X16" s="6">
        <v>2000000</v>
      </c>
      <c r="Y16" s="6">
        <f t="shared" si="7"/>
        <v>100</v>
      </c>
      <c r="Z16" s="6"/>
      <c r="AA16" s="6"/>
      <c r="AB16" s="6">
        <f t="shared" si="8"/>
        <v>0</v>
      </c>
      <c r="AC16" s="6">
        <f t="shared" si="9"/>
        <v>5109176</v>
      </c>
      <c r="AD16" s="6">
        <f t="shared" si="10"/>
        <v>3291580.1799999997</v>
      </c>
      <c r="AE16" s="6">
        <f t="shared" si="11"/>
        <v>64.424873599969928</v>
      </c>
    </row>
    <row r="17" spans="1:31" x14ac:dyDescent="0.2">
      <c r="A17" s="5" t="s">
        <v>13</v>
      </c>
      <c r="B17" s="6"/>
      <c r="C17" s="6"/>
      <c r="D17" s="6">
        <f t="shared" si="0"/>
        <v>0</v>
      </c>
      <c r="E17" s="6">
        <v>1328040</v>
      </c>
      <c r="F17" s="6">
        <v>553350</v>
      </c>
      <c r="G17" s="6">
        <f t="shared" ref="G17:G30" si="12">IF(E17=0,0,F17/E17)*100</f>
        <v>41.666666666666671</v>
      </c>
      <c r="H17" s="6"/>
      <c r="I17" s="6"/>
      <c r="J17" s="6">
        <f t="shared" si="2"/>
        <v>0</v>
      </c>
      <c r="K17" s="6"/>
      <c r="L17" s="6"/>
      <c r="M17" s="6">
        <f t="shared" si="3"/>
        <v>0</v>
      </c>
      <c r="N17" s="6"/>
      <c r="O17" s="6"/>
      <c r="P17" s="6">
        <f t="shared" si="4"/>
        <v>0</v>
      </c>
      <c r="Q17" s="6">
        <v>532800</v>
      </c>
      <c r="R17" s="6">
        <v>532800</v>
      </c>
      <c r="S17" s="6">
        <f t="shared" si="5"/>
        <v>100</v>
      </c>
      <c r="T17" s="6"/>
      <c r="U17" s="6"/>
      <c r="V17" s="6">
        <f t="shared" si="6"/>
        <v>0</v>
      </c>
      <c r="W17" s="6"/>
      <c r="X17" s="6"/>
      <c r="Y17" s="6">
        <f t="shared" si="7"/>
        <v>0</v>
      </c>
      <c r="Z17" s="6"/>
      <c r="AA17" s="6"/>
      <c r="AB17" s="6">
        <f t="shared" si="8"/>
        <v>0</v>
      </c>
      <c r="AC17" s="6">
        <f t="shared" si="9"/>
        <v>1860840</v>
      </c>
      <c r="AD17" s="6">
        <f t="shared" si="10"/>
        <v>1086150</v>
      </c>
      <c r="AE17" s="6">
        <f t="shared" si="11"/>
        <v>58.368801186560901</v>
      </c>
    </row>
    <row r="18" spans="1:31" x14ac:dyDescent="0.2">
      <c r="A18" s="5" t="s">
        <v>14</v>
      </c>
      <c r="B18" s="6">
        <v>54331530</v>
      </c>
      <c r="C18" s="6">
        <v>27165768</v>
      </c>
      <c r="D18" s="6">
        <f t="shared" si="0"/>
        <v>50.000005521655652</v>
      </c>
      <c r="E18" s="6">
        <v>1328040</v>
      </c>
      <c r="F18" s="6">
        <v>553350.02</v>
      </c>
      <c r="G18" s="6">
        <f t="shared" si="12"/>
        <v>41.666668172645402</v>
      </c>
      <c r="H18" s="6"/>
      <c r="I18" s="6"/>
      <c r="J18" s="6">
        <f t="shared" si="2"/>
        <v>0</v>
      </c>
      <c r="K18" s="6"/>
      <c r="L18" s="6"/>
      <c r="M18" s="6">
        <f t="shared" si="3"/>
        <v>0</v>
      </c>
      <c r="N18" s="6"/>
      <c r="O18" s="6"/>
      <c r="P18" s="6">
        <f t="shared" si="4"/>
        <v>0</v>
      </c>
      <c r="Q18" s="6">
        <v>732600</v>
      </c>
      <c r="R18" s="6">
        <v>732600</v>
      </c>
      <c r="S18" s="6">
        <f t="shared" si="5"/>
        <v>100</v>
      </c>
      <c r="T18" s="6"/>
      <c r="U18" s="6"/>
      <c r="V18" s="6">
        <f t="shared" si="6"/>
        <v>0</v>
      </c>
      <c r="W18" s="6"/>
      <c r="X18" s="6"/>
      <c r="Y18" s="6">
        <f t="shared" si="7"/>
        <v>0</v>
      </c>
      <c r="Z18" s="6"/>
      <c r="AA18" s="6"/>
      <c r="AB18" s="6">
        <f t="shared" si="8"/>
        <v>0</v>
      </c>
      <c r="AC18" s="6">
        <f t="shared" si="9"/>
        <v>56392170</v>
      </c>
      <c r="AD18" s="6">
        <f t="shared" si="10"/>
        <v>28451718.02</v>
      </c>
      <c r="AE18" s="6">
        <f t="shared" si="11"/>
        <v>50.453312968803999</v>
      </c>
    </row>
    <row r="19" spans="1:31" x14ac:dyDescent="0.2">
      <c r="A19" s="5" t="s">
        <v>15</v>
      </c>
      <c r="B19" s="6">
        <v>83996154</v>
      </c>
      <c r="C19" s="6">
        <v>41998074</v>
      </c>
      <c r="D19" s="6">
        <f t="shared" si="0"/>
        <v>49.999996428407897</v>
      </c>
      <c r="E19" s="6">
        <v>1718640</v>
      </c>
      <c r="F19" s="6">
        <v>716080.78</v>
      </c>
      <c r="G19" s="6">
        <f t="shared" si="12"/>
        <v>41.665548340548341</v>
      </c>
      <c r="H19" s="6"/>
      <c r="I19" s="6"/>
      <c r="J19" s="6">
        <f t="shared" si="2"/>
        <v>0</v>
      </c>
      <c r="K19" s="6"/>
      <c r="L19" s="6"/>
      <c r="M19" s="6">
        <f t="shared" si="3"/>
        <v>0</v>
      </c>
      <c r="N19" s="6"/>
      <c r="O19" s="6"/>
      <c r="P19" s="6">
        <f t="shared" si="4"/>
        <v>0</v>
      </c>
      <c r="Q19" s="6"/>
      <c r="R19" s="6"/>
      <c r="S19" s="6">
        <f t="shared" si="5"/>
        <v>0</v>
      </c>
      <c r="T19" s="6"/>
      <c r="U19" s="6"/>
      <c r="V19" s="6">
        <f t="shared" si="6"/>
        <v>0</v>
      </c>
      <c r="W19" s="6"/>
      <c r="X19" s="6"/>
      <c r="Y19" s="6">
        <f t="shared" si="7"/>
        <v>0</v>
      </c>
      <c r="Z19" s="6"/>
      <c r="AA19" s="6"/>
      <c r="AB19" s="6">
        <f t="shared" si="8"/>
        <v>0</v>
      </c>
      <c r="AC19" s="6">
        <f t="shared" si="9"/>
        <v>85714794</v>
      </c>
      <c r="AD19" s="6">
        <f t="shared" si="10"/>
        <v>42714154.780000001</v>
      </c>
      <c r="AE19" s="6">
        <f t="shared" si="11"/>
        <v>49.832885067658218</v>
      </c>
    </row>
    <row r="20" spans="1:31" x14ac:dyDescent="0.2">
      <c r="A20" s="5" t="s">
        <v>16</v>
      </c>
      <c r="B20" s="6">
        <v>32131298</v>
      </c>
      <c r="C20" s="6">
        <v>16065648</v>
      </c>
      <c r="D20" s="6">
        <f t="shared" si="0"/>
        <v>49.999996887769676</v>
      </c>
      <c r="E20" s="6">
        <v>1718640</v>
      </c>
      <c r="F20" s="6">
        <v>716100</v>
      </c>
      <c r="G20" s="6">
        <f t="shared" si="12"/>
        <v>41.666666666666671</v>
      </c>
      <c r="H20" s="6"/>
      <c r="I20" s="6"/>
      <c r="J20" s="6">
        <f t="shared" si="2"/>
        <v>0</v>
      </c>
      <c r="K20" s="6"/>
      <c r="L20" s="6"/>
      <c r="M20" s="6">
        <f t="shared" si="3"/>
        <v>0</v>
      </c>
      <c r="N20" s="6"/>
      <c r="O20" s="6"/>
      <c r="P20" s="6">
        <f t="shared" si="4"/>
        <v>0</v>
      </c>
      <c r="Q20" s="6">
        <v>1931400</v>
      </c>
      <c r="R20" s="6">
        <v>1931400</v>
      </c>
      <c r="S20" s="6">
        <f t="shared" si="5"/>
        <v>100</v>
      </c>
      <c r="T20" s="6"/>
      <c r="U20" s="6"/>
      <c r="V20" s="6">
        <f t="shared" si="6"/>
        <v>0</v>
      </c>
      <c r="W20" s="6"/>
      <c r="X20" s="6"/>
      <c r="Y20" s="6">
        <f t="shared" si="7"/>
        <v>0</v>
      </c>
      <c r="Z20" s="6"/>
      <c r="AA20" s="6"/>
      <c r="AB20" s="6">
        <f t="shared" si="8"/>
        <v>0</v>
      </c>
      <c r="AC20" s="6">
        <f t="shared" si="9"/>
        <v>35781338</v>
      </c>
      <c r="AD20" s="6">
        <f t="shared" si="10"/>
        <v>18713148</v>
      </c>
      <c r="AE20" s="6">
        <f t="shared" si="11"/>
        <v>52.298625613161811</v>
      </c>
    </row>
    <row r="21" spans="1:31" x14ac:dyDescent="0.2">
      <c r="A21" s="5" t="s">
        <v>17</v>
      </c>
      <c r="B21" s="6">
        <v>45790250</v>
      </c>
      <c r="C21" s="6">
        <v>30526832</v>
      </c>
      <c r="D21" s="6">
        <f t="shared" si="0"/>
        <v>66.666663754838638</v>
      </c>
      <c r="E21" s="6">
        <v>1718640</v>
      </c>
      <c r="F21" s="6">
        <v>716100</v>
      </c>
      <c r="G21" s="6">
        <f t="shared" si="12"/>
        <v>41.666666666666671</v>
      </c>
      <c r="H21" s="6"/>
      <c r="I21" s="6"/>
      <c r="J21" s="6">
        <f t="shared" si="2"/>
        <v>0</v>
      </c>
      <c r="K21" s="6"/>
      <c r="L21" s="6"/>
      <c r="M21" s="6">
        <f t="shared" si="3"/>
        <v>0</v>
      </c>
      <c r="N21" s="6"/>
      <c r="O21" s="6"/>
      <c r="P21" s="6">
        <f t="shared" si="4"/>
        <v>0</v>
      </c>
      <c r="Q21" s="6"/>
      <c r="R21" s="6"/>
      <c r="S21" s="6">
        <f t="shared" si="5"/>
        <v>0</v>
      </c>
      <c r="T21" s="6"/>
      <c r="U21" s="6"/>
      <c r="V21" s="6">
        <f t="shared" si="6"/>
        <v>0</v>
      </c>
      <c r="W21" s="6"/>
      <c r="X21" s="6"/>
      <c r="Y21" s="6">
        <f t="shared" si="7"/>
        <v>0</v>
      </c>
      <c r="Z21" s="6"/>
      <c r="AA21" s="6"/>
      <c r="AB21" s="6">
        <f t="shared" si="8"/>
        <v>0</v>
      </c>
      <c r="AC21" s="6">
        <f t="shared" si="9"/>
        <v>47508890</v>
      </c>
      <c r="AD21" s="6">
        <f t="shared" si="10"/>
        <v>31242932</v>
      </c>
      <c r="AE21" s="6">
        <f t="shared" si="11"/>
        <v>65.762285753255867</v>
      </c>
    </row>
    <row r="22" spans="1:31" x14ac:dyDescent="0.2">
      <c r="A22" s="5" t="s">
        <v>18</v>
      </c>
      <c r="B22" s="6">
        <v>10614319</v>
      </c>
      <c r="C22" s="6">
        <v>5307162</v>
      </c>
      <c r="D22" s="6">
        <f t="shared" si="0"/>
        <v>50.000023553088994</v>
      </c>
      <c r="E22" s="6">
        <v>2015496</v>
      </c>
      <c r="F22" s="6">
        <v>839790</v>
      </c>
      <c r="G22" s="6">
        <f t="shared" si="12"/>
        <v>41.666666666666671</v>
      </c>
      <c r="H22" s="6"/>
      <c r="I22" s="6"/>
      <c r="J22" s="6">
        <f t="shared" si="2"/>
        <v>0</v>
      </c>
      <c r="K22" s="6"/>
      <c r="L22" s="6"/>
      <c r="M22" s="6">
        <f t="shared" si="3"/>
        <v>0</v>
      </c>
      <c r="N22" s="6"/>
      <c r="O22" s="6"/>
      <c r="P22" s="6">
        <f t="shared" si="4"/>
        <v>0</v>
      </c>
      <c r="Q22" s="6"/>
      <c r="R22" s="6"/>
      <c r="S22" s="6">
        <f t="shared" si="5"/>
        <v>0</v>
      </c>
      <c r="T22" s="6"/>
      <c r="U22" s="6"/>
      <c r="V22" s="6">
        <f t="shared" si="6"/>
        <v>0</v>
      </c>
      <c r="W22" s="6"/>
      <c r="X22" s="6"/>
      <c r="Y22" s="6">
        <f t="shared" si="7"/>
        <v>0</v>
      </c>
      <c r="Z22" s="6"/>
      <c r="AA22" s="6"/>
      <c r="AB22" s="6">
        <f t="shared" si="8"/>
        <v>0</v>
      </c>
      <c r="AC22" s="6">
        <f t="shared" si="9"/>
        <v>12629815</v>
      </c>
      <c r="AD22" s="6">
        <f t="shared" si="10"/>
        <v>6146952</v>
      </c>
      <c r="AE22" s="6">
        <f t="shared" si="11"/>
        <v>48.670166585971373</v>
      </c>
    </row>
    <row r="23" spans="1:31" x14ac:dyDescent="0.2">
      <c r="A23" s="5" t="s">
        <v>19</v>
      </c>
      <c r="B23" s="6"/>
      <c r="C23" s="6"/>
      <c r="D23" s="6">
        <f t="shared" si="0"/>
        <v>0</v>
      </c>
      <c r="E23" s="6">
        <v>2140488</v>
      </c>
      <c r="F23" s="6">
        <v>891870</v>
      </c>
      <c r="G23" s="6">
        <f t="shared" si="12"/>
        <v>41.666666666666671</v>
      </c>
      <c r="H23" s="6"/>
      <c r="I23" s="6"/>
      <c r="J23" s="6">
        <f t="shared" si="2"/>
        <v>0</v>
      </c>
      <c r="K23" s="6"/>
      <c r="L23" s="6"/>
      <c r="M23" s="6">
        <f t="shared" si="3"/>
        <v>0</v>
      </c>
      <c r="N23" s="6"/>
      <c r="O23" s="6"/>
      <c r="P23" s="6">
        <f t="shared" si="4"/>
        <v>0</v>
      </c>
      <c r="Q23" s="6">
        <v>4084800</v>
      </c>
      <c r="R23" s="6">
        <v>4084800</v>
      </c>
      <c r="S23" s="6">
        <f t="shared" si="5"/>
        <v>100</v>
      </c>
      <c r="T23" s="6"/>
      <c r="U23" s="6"/>
      <c r="V23" s="6">
        <f t="shared" si="6"/>
        <v>0</v>
      </c>
      <c r="W23" s="6"/>
      <c r="X23" s="6"/>
      <c r="Y23" s="6">
        <f t="shared" si="7"/>
        <v>0</v>
      </c>
      <c r="Z23" s="6"/>
      <c r="AA23" s="6"/>
      <c r="AB23" s="6">
        <f t="shared" si="8"/>
        <v>0</v>
      </c>
      <c r="AC23" s="6">
        <f t="shared" si="9"/>
        <v>6225288</v>
      </c>
      <c r="AD23" s="6">
        <f t="shared" si="10"/>
        <v>4976670</v>
      </c>
      <c r="AE23" s="6">
        <f t="shared" si="11"/>
        <v>79.942807465293171</v>
      </c>
    </row>
    <row r="24" spans="1:31" x14ac:dyDescent="0.2">
      <c r="A24" s="5" t="s">
        <v>20</v>
      </c>
      <c r="B24" s="6">
        <v>38422081</v>
      </c>
      <c r="C24" s="6">
        <v>19211040</v>
      </c>
      <c r="D24" s="6">
        <f t="shared" si="0"/>
        <v>49.999998698664967</v>
      </c>
      <c r="E24" s="6">
        <v>1374912</v>
      </c>
      <c r="F24" s="6">
        <v>572880</v>
      </c>
      <c r="G24" s="6">
        <f t="shared" si="12"/>
        <v>41.666666666666671</v>
      </c>
      <c r="H24" s="6"/>
      <c r="I24" s="6"/>
      <c r="J24" s="6">
        <f t="shared" si="2"/>
        <v>0</v>
      </c>
      <c r="K24" s="6"/>
      <c r="L24" s="6"/>
      <c r="M24" s="6">
        <f t="shared" si="3"/>
        <v>0</v>
      </c>
      <c r="N24" s="6"/>
      <c r="O24" s="6"/>
      <c r="P24" s="6">
        <f t="shared" si="4"/>
        <v>0</v>
      </c>
      <c r="Q24" s="6"/>
      <c r="R24" s="6"/>
      <c r="S24" s="6">
        <f t="shared" si="5"/>
        <v>0</v>
      </c>
      <c r="T24" s="6"/>
      <c r="U24" s="6"/>
      <c r="V24" s="6">
        <f t="shared" si="6"/>
        <v>0</v>
      </c>
      <c r="W24" s="6"/>
      <c r="X24" s="6"/>
      <c r="Y24" s="6">
        <f t="shared" si="7"/>
        <v>0</v>
      </c>
      <c r="Z24" s="6"/>
      <c r="AA24" s="6"/>
      <c r="AB24" s="6">
        <f t="shared" si="8"/>
        <v>0</v>
      </c>
      <c r="AC24" s="6">
        <f t="shared" si="9"/>
        <v>39796993</v>
      </c>
      <c r="AD24" s="6">
        <f t="shared" si="10"/>
        <v>19783920</v>
      </c>
      <c r="AE24" s="6">
        <f t="shared" si="11"/>
        <v>49.712097594911256</v>
      </c>
    </row>
    <row r="25" spans="1:31" x14ac:dyDescent="0.2">
      <c r="A25" s="5" t="s">
        <v>21</v>
      </c>
      <c r="B25" s="6">
        <v>2661394</v>
      </c>
      <c r="C25" s="6">
        <v>1330698</v>
      </c>
      <c r="D25" s="6">
        <f t="shared" si="0"/>
        <v>50.000037574293778</v>
      </c>
      <c r="E25" s="6">
        <v>2171736</v>
      </c>
      <c r="F25" s="6">
        <v>904890</v>
      </c>
      <c r="G25" s="6">
        <f t="shared" si="12"/>
        <v>41.666666666666671</v>
      </c>
      <c r="H25" s="6"/>
      <c r="I25" s="6"/>
      <c r="J25" s="6">
        <f t="shared" si="2"/>
        <v>0</v>
      </c>
      <c r="K25" s="6"/>
      <c r="L25" s="6"/>
      <c r="M25" s="6">
        <f t="shared" si="3"/>
        <v>0</v>
      </c>
      <c r="N25" s="6"/>
      <c r="O25" s="6"/>
      <c r="P25" s="6">
        <f t="shared" si="4"/>
        <v>0</v>
      </c>
      <c r="Q25" s="6"/>
      <c r="R25" s="6"/>
      <c r="S25" s="6">
        <f t="shared" si="5"/>
        <v>0</v>
      </c>
      <c r="T25" s="6"/>
      <c r="U25" s="6"/>
      <c r="V25" s="6">
        <f t="shared" si="6"/>
        <v>0</v>
      </c>
      <c r="W25" s="6"/>
      <c r="X25" s="6"/>
      <c r="Y25" s="6">
        <f t="shared" si="7"/>
        <v>0</v>
      </c>
      <c r="Z25" s="6"/>
      <c r="AA25" s="6"/>
      <c r="AB25" s="6">
        <f t="shared" si="8"/>
        <v>0</v>
      </c>
      <c r="AC25" s="6">
        <f t="shared" si="9"/>
        <v>4833130</v>
      </c>
      <c r="AD25" s="6">
        <f t="shared" si="10"/>
        <v>2235588</v>
      </c>
      <c r="AE25" s="6">
        <f t="shared" si="11"/>
        <v>46.255490748231473</v>
      </c>
    </row>
    <row r="26" spans="1:31" x14ac:dyDescent="0.2">
      <c r="A26" s="5" t="s">
        <v>22</v>
      </c>
      <c r="B26" s="6">
        <v>65942387</v>
      </c>
      <c r="C26" s="6">
        <v>32971194</v>
      </c>
      <c r="D26" s="6">
        <f t="shared" si="0"/>
        <v>50.00000075823764</v>
      </c>
      <c r="E26" s="6">
        <v>1718640</v>
      </c>
      <c r="F26" s="6">
        <v>716100</v>
      </c>
      <c r="G26" s="6">
        <f t="shared" si="12"/>
        <v>41.666666666666671</v>
      </c>
      <c r="H26" s="6"/>
      <c r="I26" s="6"/>
      <c r="J26" s="6">
        <f t="shared" si="2"/>
        <v>0</v>
      </c>
      <c r="K26" s="6"/>
      <c r="L26" s="6"/>
      <c r="M26" s="6">
        <f t="shared" si="3"/>
        <v>0</v>
      </c>
      <c r="N26" s="6"/>
      <c r="O26" s="6"/>
      <c r="P26" s="6">
        <f t="shared" si="4"/>
        <v>0</v>
      </c>
      <c r="Q26" s="6"/>
      <c r="R26" s="6"/>
      <c r="S26" s="6">
        <f t="shared" si="5"/>
        <v>0</v>
      </c>
      <c r="T26" s="6"/>
      <c r="U26" s="6"/>
      <c r="V26" s="6">
        <f t="shared" si="6"/>
        <v>0</v>
      </c>
      <c r="W26" s="6"/>
      <c r="X26" s="6"/>
      <c r="Y26" s="6">
        <f t="shared" si="7"/>
        <v>0</v>
      </c>
      <c r="Z26" s="6"/>
      <c r="AA26" s="6"/>
      <c r="AB26" s="6">
        <f t="shared" si="8"/>
        <v>0</v>
      </c>
      <c r="AC26" s="6">
        <f t="shared" si="9"/>
        <v>67661027</v>
      </c>
      <c r="AD26" s="6">
        <f t="shared" si="10"/>
        <v>33687294</v>
      </c>
      <c r="AE26" s="6">
        <f t="shared" si="11"/>
        <v>49.788327924729849</v>
      </c>
    </row>
    <row r="27" spans="1:31" x14ac:dyDescent="0.2">
      <c r="A27" s="5" t="s">
        <v>23</v>
      </c>
      <c r="B27" s="6">
        <v>8847697</v>
      </c>
      <c r="C27" s="6">
        <v>4423848</v>
      </c>
      <c r="D27" s="6">
        <f t="shared" si="0"/>
        <v>49.999994348811896</v>
      </c>
      <c r="E27" s="6">
        <v>1718640</v>
      </c>
      <c r="F27" s="6">
        <v>714572.36</v>
      </c>
      <c r="G27" s="6">
        <f t="shared" si="12"/>
        <v>41.577780105199459</v>
      </c>
      <c r="H27" s="6"/>
      <c r="I27" s="6"/>
      <c r="J27" s="6">
        <f t="shared" si="2"/>
        <v>0</v>
      </c>
      <c r="K27" s="6"/>
      <c r="L27" s="6"/>
      <c r="M27" s="6">
        <f t="shared" si="3"/>
        <v>0</v>
      </c>
      <c r="N27" s="6"/>
      <c r="O27" s="6"/>
      <c r="P27" s="6">
        <f t="shared" si="4"/>
        <v>0</v>
      </c>
      <c r="Q27" s="6"/>
      <c r="R27" s="6"/>
      <c r="S27" s="6">
        <f t="shared" si="5"/>
        <v>0</v>
      </c>
      <c r="T27" s="6"/>
      <c r="U27" s="6"/>
      <c r="V27" s="6">
        <f t="shared" si="6"/>
        <v>0</v>
      </c>
      <c r="W27" s="6"/>
      <c r="X27" s="6"/>
      <c r="Y27" s="6">
        <f t="shared" si="7"/>
        <v>0</v>
      </c>
      <c r="Z27" s="6"/>
      <c r="AA27" s="6"/>
      <c r="AB27" s="6">
        <f t="shared" si="8"/>
        <v>0</v>
      </c>
      <c r="AC27" s="6">
        <f t="shared" si="9"/>
        <v>10566337</v>
      </c>
      <c r="AD27" s="6">
        <f t="shared" si="10"/>
        <v>5138420.3600000003</v>
      </c>
      <c r="AE27" s="6">
        <f t="shared" si="11"/>
        <v>48.630101046370186</v>
      </c>
    </row>
    <row r="28" spans="1:31" x14ac:dyDescent="0.2">
      <c r="A28" s="5" t="s">
        <v>24</v>
      </c>
      <c r="B28" s="6"/>
      <c r="C28" s="6"/>
      <c r="D28" s="6">
        <f t="shared" si="0"/>
        <v>0</v>
      </c>
      <c r="E28" s="6">
        <v>2343600</v>
      </c>
      <c r="F28" s="6">
        <v>998849.89</v>
      </c>
      <c r="G28" s="6">
        <f t="shared" si="12"/>
        <v>42.620323007339138</v>
      </c>
      <c r="H28" s="6"/>
      <c r="I28" s="6"/>
      <c r="J28" s="6">
        <f t="shared" si="2"/>
        <v>0</v>
      </c>
      <c r="K28" s="6"/>
      <c r="L28" s="6"/>
      <c r="M28" s="6">
        <f t="shared" si="3"/>
        <v>0</v>
      </c>
      <c r="N28" s="6"/>
      <c r="O28" s="6"/>
      <c r="P28" s="6">
        <f t="shared" si="4"/>
        <v>0</v>
      </c>
      <c r="Q28" s="6">
        <v>3500200</v>
      </c>
      <c r="R28" s="6">
        <v>3500200</v>
      </c>
      <c r="S28" s="6">
        <f t="shared" si="5"/>
        <v>100</v>
      </c>
      <c r="T28" s="6"/>
      <c r="U28" s="6"/>
      <c r="V28" s="6">
        <f t="shared" si="6"/>
        <v>0</v>
      </c>
      <c r="W28" s="6">
        <v>2000000</v>
      </c>
      <c r="X28" s="6">
        <v>2000000</v>
      </c>
      <c r="Y28" s="6">
        <f t="shared" si="7"/>
        <v>100</v>
      </c>
      <c r="Z28" s="6"/>
      <c r="AA28" s="6"/>
      <c r="AB28" s="6">
        <f t="shared" si="8"/>
        <v>0</v>
      </c>
      <c r="AC28" s="6">
        <f t="shared" si="9"/>
        <v>7843800</v>
      </c>
      <c r="AD28" s="6">
        <f t="shared" si="10"/>
        <v>6499049.8899999997</v>
      </c>
      <c r="AE28" s="6">
        <f t="shared" si="11"/>
        <v>82.85588477523649</v>
      </c>
    </row>
    <row r="29" spans="1:31" x14ac:dyDescent="0.2">
      <c r="A29" s="5" t="s">
        <v>25</v>
      </c>
      <c r="B29" s="6"/>
      <c r="C29" s="6"/>
      <c r="D29" s="6">
        <f t="shared" si="0"/>
        <v>0</v>
      </c>
      <c r="E29" s="6">
        <v>2140508</v>
      </c>
      <c r="F29" s="6">
        <v>891870</v>
      </c>
      <c r="G29" s="6">
        <f t="shared" si="12"/>
        <v>41.666277350983968</v>
      </c>
      <c r="H29" s="6"/>
      <c r="I29" s="6"/>
      <c r="J29" s="6">
        <f t="shared" si="2"/>
        <v>0</v>
      </c>
      <c r="K29" s="6"/>
      <c r="L29" s="6"/>
      <c r="M29" s="6">
        <f t="shared" si="3"/>
        <v>0</v>
      </c>
      <c r="N29" s="6"/>
      <c r="O29" s="6"/>
      <c r="P29" s="6">
        <f t="shared" si="4"/>
        <v>0</v>
      </c>
      <c r="Q29" s="6">
        <v>814000</v>
      </c>
      <c r="R29" s="6">
        <v>814000</v>
      </c>
      <c r="S29" s="6">
        <f t="shared" si="5"/>
        <v>100</v>
      </c>
      <c r="T29" s="6"/>
      <c r="U29" s="6"/>
      <c r="V29" s="6">
        <f t="shared" si="6"/>
        <v>0</v>
      </c>
      <c r="W29" s="6">
        <v>2000000</v>
      </c>
      <c r="X29" s="6">
        <v>2000000</v>
      </c>
      <c r="Y29" s="6">
        <f t="shared" si="7"/>
        <v>100</v>
      </c>
      <c r="Z29" s="6"/>
      <c r="AA29" s="6"/>
      <c r="AB29" s="6">
        <f t="shared" si="8"/>
        <v>0</v>
      </c>
      <c r="AC29" s="6">
        <f t="shared" si="9"/>
        <v>4954508</v>
      </c>
      <c r="AD29" s="6">
        <f t="shared" si="10"/>
        <v>3705870</v>
      </c>
      <c r="AE29" s="6">
        <f t="shared" si="11"/>
        <v>74.797941591778638</v>
      </c>
    </row>
    <row r="30" spans="1:31" x14ac:dyDescent="0.2">
      <c r="A30" s="5" t="s">
        <v>33</v>
      </c>
      <c r="B30" s="6"/>
      <c r="C30" s="6"/>
      <c r="D30" s="6">
        <f t="shared" si="0"/>
        <v>0</v>
      </c>
      <c r="E30" s="6"/>
      <c r="F30" s="6"/>
      <c r="G30" s="6">
        <f t="shared" si="12"/>
        <v>0</v>
      </c>
      <c r="H30" s="6">
        <v>108730000</v>
      </c>
      <c r="I30" s="6">
        <v>0</v>
      </c>
      <c r="J30" s="6">
        <f t="shared" ref="J30" si="13">IF(H30=0,0,I30/H30)*100</f>
        <v>0</v>
      </c>
      <c r="K30" s="6">
        <v>1245844</v>
      </c>
      <c r="L30" s="6">
        <v>0</v>
      </c>
      <c r="M30" s="6">
        <v>0</v>
      </c>
      <c r="N30" s="6">
        <v>12500000</v>
      </c>
      <c r="O30" s="6">
        <v>0</v>
      </c>
      <c r="P30" s="6">
        <f t="shared" si="4"/>
        <v>0</v>
      </c>
      <c r="Q30" s="6"/>
      <c r="R30" s="6">
        <v>0</v>
      </c>
      <c r="S30" s="6">
        <v>0</v>
      </c>
      <c r="T30" s="6">
        <v>20500000</v>
      </c>
      <c r="U30" s="6">
        <v>0</v>
      </c>
      <c r="V30" s="6">
        <v>0</v>
      </c>
      <c r="W30" s="6"/>
      <c r="X30" s="6"/>
      <c r="Y30" s="6">
        <v>0</v>
      </c>
      <c r="Z30" s="6">
        <v>100000000</v>
      </c>
      <c r="AA30" s="6">
        <v>0</v>
      </c>
      <c r="AB30" s="6">
        <v>0</v>
      </c>
      <c r="AC30" s="6">
        <f t="shared" si="9"/>
        <v>242975844</v>
      </c>
      <c r="AD30" s="6">
        <f t="shared" si="10"/>
        <v>0</v>
      </c>
      <c r="AE30" s="6">
        <f t="shared" si="11"/>
        <v>0</v>
      </c>
    </row>
    <row r="31" spans="1:31" s="4" customFormat="1" ht="15.75" x14ac:dyDescent="0.2">
      <c r="A31" s="8" t="s">
        <v>30</v>
      </c>
      <c r="B31" s="9">
        <f>SUM(B4:B29)</f>
        <v>596512298</v>
      </c>
      <c r="C31" s="9">
        <f>SUM(C4:C29)</f>
        <v>305887856</v>
      </c>
      <c r="D31" s="9">
        <f>C31/B31*100</f>
        <v>51.27938804037867</v>
      </c>
      <c r="E31" s="9">
        <f>SUM(E4:E30)</f>
        <v>55777700</v>
      </c>
      <c r="F31" s="9">
        <f>SUM(F4:F29)</f>
        <v>23236563.509999998</v>
      </c>
      <c r="G31" s="9">
        <f>F31/E31*100</f>
        <v>41.659235698137422</v>
      </c>
      <c r="H31" s="9">
        <f>SUM(H4:H30)</f>
        <v>108730000</v>
      </c>
      <c r="I31" s="9">
        <f>SUM(I4:I29)</f>
        <v>0</v>
      </c>
      <c r="J31" s="9">
        <f>I31/H31*100</f>
        <v>0</v>
      </c>
      <c r="K31" s="9">
        <f>SUM(K4:K30)</f>
        <v>2000000</v>
      </c>
      <c r="L31" s="9">
        <f>SUM(L4:L29)</f>
        <v>754156</v>
      </c>
      <c r="M31" s="9">
        <f>L31/K31*100</f>
        <v>37.707800000000006</v>
      </c>
      <c r="N31" s="9">
        <f>SUM(N4:N30)</f>
        <v>12500000</v>
      </c>
      <c r="O31" s="9">
        <f>SUM(O4:O29)</f>
        <v>0</v>
      </c>
      <c r="P31" s="9">
        <f>O31/N31*100</f>
        <v>0</v>
      </c>
      <c r="Q31" s="9">
        <f>SUM(Q4:Q30)</f>
        <v>22200000</v>
      </c>
      <c r="R31" s="9">
        <f>SUM(R4:R29)</f>
        <v>22200000</v>
      </c>
      <c r="S31" s="9">
        <f>R31/Q31*100</f>
        <v>100</v>
      </c>
      <c r="T31" s="9">
        <f>SUM(T4:T30)</f>
        <v>20500000</v>
      </c>
      <c r="U31" s="9">
        <f>SUM(U4:U29)</f>
        <v>0</v>
      </c>
      <c r="V31" s="9">
        <f>U31/T31*100</f>
        <v>0</v>
      </c>
      <c r="W31" s="9">
        <f>SUM(W4:W30)</f>
        <v>10000000</v>
      </c>
      <c r="X31" s="9">
        <f>SUM(X4:X29)</f>
        <v>10000000</v>
      </c>
      <c r="Y31" s="9">
        <f>X31/W31*100</f>
        <v>100</v>
      </c>
      <c r="Z31" s="9">
        <f>SUM(Z4:Z30)</f>
        <v>100000000</v>
      </c>
      <c r="AA31" s="9">
        <f>SUM(AA4:AA29)</f>
        <v>0</v>
      </c>
      <c r="AB31" s="9">
        <f>AA31/Z31*100</f>
        <v>0</v>
      </c>
      <c r="AC31" s="9">
        <f>SUM(AC4:AC30)</f>
        <v>928219998</v>
      </c>
      <c r="AD31" s="9">
        <f>SUM(AD4:AD29)</f>
        <v>362078575.50999999</v>
      </c>
      <c r="AE31" s="9">
        <f>AD31/AC31*100</f>
        <v>39.007840413927383</v>
      </c>
    </row>
    <row r="32" spans="1:3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16" customFormat="1" ht="15.75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</sheetData>
  <mergeCells count="12">
    <mergeCell ref="W2:Y2"/>
    <mergeCell ref="AC2:AE2"/>
    <mergeCell ref="Z2:AB2"/>
    <mergeCell ref="K2:M2"/>
    <mergeCell ref="N2:P2"/>
    <mergeCell ref="Q2:S2"/>
    <mergeCell ref="A2:A3"/>
    <mergeCell ref="B2:D2"/>
    <mergeCell ref="H2:J2"/>
    <mergeCell ref="T2:V2"/>
    <mergeCell ref="A1:V1"/>
    <mergeCell ref="E2:G2"/>
  </mergeCells>
  <phoneticPr fontId="1" type="noConversion"/>
  <printOptions horizontalCentered="1"/>
  <pageMargins left="0.23622047244094491" right="0.23622047244094491" top="0.59055118110236227" bottom="0.39370078740157483" header="0.31496062992125984" footer="0.31496062992125984"/>
  <pageSetup paperSize="8" scale="37" fitToHeight="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2021</vt:lpstr>
      <vt:lpstr>'2 кв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Pirogov DV.</cp:lastModifiedBy>
  <cp:lastPrinted>2021-06-28T07:41:42Z</cp:lastPrinted>
  <dcterms:created xsi:type="dcterms:W3CDTF">2014-03-20T11:05:03Z</dcterms:created>
  <dcterms:modified xsi:type="dcterms:W3CDTF">2021-08-25T05:21:15Z</dcterms:modified>
</cp:coreProperties>
</file>