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2405"/>
  </bookViews>
  <sheets>
    <sheet name="Документ" sheetId="2" r:id="rId1"/>
  </sheets>
  <definedNames>
    <definedName name="_xlnm._FilterDatabase" localSheetId="0" hidden="1">Документ!$A$8:$I$64</definedName>
    <definedName name="_xlnm.Print_Titles" localSheetId="0">Документ!$6:$8</definedName>
  </definedNames>
  <calcPr calcId="145621"/>
</workbook>
</file>

<file path=xl/calcChain.xml><?xml version="1.0" encoding="utf-8"?>
<calcChain xmlns="http://schemas.openxmlformats.org/spreadsheetml/2006/main">
  <c r="I10" i="2" l="1"/>
  <c r="I11" i="2"/>
  <c r="I12" i="2"/>
  <c r="I14" i="2"/>
  <c r="I16" i="2"/>
  <c r="I17" i="2"/>
  <c r="I18" i="2"/>
  <c r="I19" i="2"/>
  <c r="I20" i="2"/>
  <c r="I21" i="2"/>
  <c r="I22" i="2"/>
  <c r="I23" i="2"/>
  <c r="I25" i="2"/>
  <c r="I26" i="2"/>
  <c r="I27" i="2"/>
  <c r="I28" i="2"/>
  <c r="I30" i="2"/>
  <c r="I31" i="2"/>
  <c r="I33" i="2"/>
  <c r="I34" i="2"/>
  <c r="I35" i="2"/>
  <c r="I36" i="2"/>
  <c r="I37" i="2"/>
  <c r="I38" i="2"/>
  <c r="I39" i="2"/>
  <c r="I41" i="2"/>
  <c r="I42" i="2"/>
  <c r="I43" i="2"/>
  <c r="I44" i="2"/>
  <c r="I45" i="2"/>
  <c r="I46" i="2"/>
  <c r="I47" i="2"/>
  <c r="I48" i="2"/>
  <c r="I49" i="2"/>
  <c r="I50" i="2"/>
  <c r="I57" i="2"/>
  <c r="I59" i="2"/>
  <c r="I62" i="2"/>
  <c r="I63" i="2"/>
  <c r="I64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3" i="2"/>
  <c r="H64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8" i="2"/>
  <c r="G59" i="2"/>
  <c r="G60" i="2"/>
  <c r="G61" i="2"/>
  <c r="G63" i="2"/>
  <c r="G9" i="2"/>
  <c r="D61" i="2"/>
  <c r="E61" i="2"/>
  <c r="F61" i="2"/>
  <c r="C61" i="2"/>
  <c r="D59" i="2"/>
  <c r="E59" i="2"/>
  <c r="F59" i="2"/>
  <c r="C59" i="2"/>
  <c r="D41" i="2"/>
  <c r="D62" i="2" s="1"/>
  <c r="D64" i="2" s="1"/>
  <c r="G64" i="2" s="1"/>
  <c r="E41" i="2"/>
  <c r="E62" i="2" s="1"/>
  <c r="E64" i="2" s="1"/>
  <c r="F41" i="2"/>
  <c r="F62" i="2" s="1"/>
  <c r="F64" i="2" s="1"/>
  <c r="C41" i="2"/>
  <c r="C62" i="2" s="1"/>
  <c r="C64" i="2" s="1"/>
  <c r="H62" i="2" l="1"/>
  <c r="G62" i="2"/>
</calcChain>
</file>

<file path=xl/sharedStrings.xml><?xml version="1.0" encoding="utf-8"?>
<sst xmlns="http://schemas.openxmlformats.org/spreadsheetml/2006/main" count="117" uniqueCount="117">
  <si>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</si>
  <si>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</si>
  <si>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</si>
  <si>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</si>
  <si>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</si>
  <si>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</si>
  <si>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</si>
  <si>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</si>
  <si>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</si>
  <si>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</si>
  <si>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</si>
  <si>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</si>
  <si>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</si>
  <si>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</si>
  <si>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</si>
  <si>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</si>
  <si>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"Развитие рынка газомоторного топлива в Калужской области"</t>
  </si>
  <si>
    <t>09  0  00  00000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</si>
  <si>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</si>
  <si>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</si>
  <si>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</si>
  <si>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</si>
  <si>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</si>
  <si>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</si>
  <si>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</si>
  <si>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</si>
  <si>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</si>
  <si>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</si>
  <si>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</si>
  <si>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</si>
  <si>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</si>
  <si>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</si>
  <si>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</si>
  <si>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</si>
  <si>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"Профилактика правонарушений в Калужской области"</t>
  </si>
  <si>
    <t>21  0  00  00000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</si>
  <si>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</si>
  <si>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</si>
  <si>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</si>
  <si>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</si>
  <si>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</si>
  <si>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</si>
  <si>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</si>
  <si>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</si>
  <si>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</si>
  <si>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</si>
  <si>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</si>
  <si>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</si>
  <si>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</si>
  <si>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</si>
  <si>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</si>
  <si>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</si>
  <si>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</si>
  <si>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</si>
  <si>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</si>
  <si>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</si>
  <si>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</si>
  <si>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</si>
  <si>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</si>
  <si>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</si>
  <si>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</si>
  <si>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</si>
  <si>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</si>
  <si>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</si>
  <si>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Государственная программа Калужской области "Комплексное развитие сельских территорий в Калужской области"</t>
  </si>
  <si>
    <t>48  0  00  00000</t>
  </si>
  <si>
    <t>Государственная программа Калужской области "Профилактика незаконного потребления наркотических средств и психотропных веществ, наркомании в Калужской области"</t>
  </si>
  <si>
    <t>49  0  00  00000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</si>
  <si>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</si>
  <si>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</si>
  <si>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</si>
  <si>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</si>
  <si>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</si>
  <si>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</si>
  <si>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</si>
  <si>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</si>
  <si>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</si>
  <si>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</si>
  <si>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</si>
  <si>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</si>
  <si>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</si>
  <si>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</si>
  <si>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</si>
  <si>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</si>
  <si>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</si>
  <si>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</si>
  <si>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</si>
  <si>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</si>
  <si>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питомниководства плодово-ягодных культур в Калужской области"</t>
  </si>
  <si>
    <t>60  0  00  00000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</si>
  <si>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</si>
  <si>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</si>
  <si>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</si>
  <si>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</si>
  <si>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</si>
  <si>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</si>
  <si>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</si>
  <si>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</si>
  <si>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Ведомственная целевая программа "Развитие территориального общественного самоуправления в Калужской области"</t>
  </si>
  <si>
    <t>71  0  00  00000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</si>
  <si>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</si>
  <si>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</si>
  <si>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Непрограммные расходы</t>
  </si>
  <si>
    <t>Фактическое исполнение по состоянию на 01.04.2020</t>
  </si>
  <si>
    <t>Ведомственная целевая программа "Охрана объектов животного мира и водных биологических ресурсов в Калужской области"</t>
  </si>
  <si>
    <t>69  0  00  00000</t>
  </si>
  <si>
    <t>Бюджетные ассигнования в соответствии с Законом Калужской области от 03.12.2020 №27-ОЗ</t>
  </si>
  <si>
    <t>Фактическое исполнение на 01.04.2021</t>
  </si>
  <si>
    <t>% исполнения к уточненной росписи</t>
  </si>
  <si>
    <t>% исполнения к плану в соответствии с Законом Калужской области от 03.12.2020 № 27-ОЗ</t>
  </si>
  <si>
    <t>Темп роста фактического исполнения по состоянию на 01.04.2021 к фактическому исполнению по состоянию на 01.04.2020</t>
  </si>
  <si>
    <t>Итого по государственным программам</t>
  </si>
  <si>
    <t>Итого по ведомственным целевым программам</t>
  </si>
  <si>
    <t>Итого по другим программам</t>
  </si>
  <si>
    <t>Итого по программам</t>
  </si>
  <si>
    <t>Всего</t>
  </si>
  <si>
    <t>Сведения об исполнении областного бюджета за I квартал 2021 года по государственным, ведомственным целевым программам и другим программам в сравнении с запланированными значениями на 2021 год и соответствующим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</si>
</sst>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2" borderId="2">
      <alignment horizontal="center" vertical="center" wrapText="1"/>
    </xf>
    <xf numFmtId="0" fontId="1" fillId="0" borderId="3"/>
    <xf numFmtId="0" fontId="4" fillId="2" borderId="2">
      <alignment horizontal="center" vertical="center" shrinkToFit="1"/>
    </xf>
    <xf numFmtId="0" fontId="3" fillId="2" borderId="2">
      <alignment horizontal="left" vertical="center" wrapText="1"/>
    </xf>
    <xf numFmtId="4" fontId="3" fillId="2" borderId="2">
      <alignment horizontal="right" vertical="center" shrinkToFit="1"/>
    </xf>
    <xf numFmtId="49" fontId="3" fillId="2" borderId="2">
      <alignment horizontal="right" vertical="center" shrinkToFit="1"/>
    </xf>
    <xf numFmtId="0" fontId="5" fillId="0" borderId="3"/>
    <xf numFmtId="0" fontId="4" fillId="2" borderId="2">
      <alignment horizontal="left" vertical="center" wrapText="1"/>
    </xf>
    <xf numFmtId="0" fontId="4" fillId="2" borderId="2">
      <alignment horizontal="center" vertical="center" wrapText="1"/>
    </xf>
    <xf numFmtId="4" fontId="4" fillId="2" borderId="2">
      <alignment horizontal="right" vertical="center" shrinkToFit="1"/>
    </xf>
    <xf numFmtId="49" fontId="4" fillId="2" borderId="2">
      <alignment horizontal="right" vertical="center" shrinkToFit="1"/>
    </xf>
    <xf numFmtId="0" fontId="3" fillId="2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1">
      <protection locked="0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</cellStyleXfs>
  <cellXfs count="38">
    <xf numFmtId="0" fontId="0" fillId="0" borderId="0" xfId="0"/>
    <xf numFmtId="0" fontId="10" fillId="0" borderId="1" xfId="2" applyNumberFormat="1" applyFont="1" applyProtection="1"/>
    <xf numFmtId="0" fontId="11" fillId="0" borderId="0" xfId="0" applyFont="1" applyProtection="1">
      <protection locked="0"/>
    </xf>
    <xf numFmtId="0" fontId="10" fillId="0" borderId="1" xfId="5" applyNumberFormat="1" applyFont="1" applyProtection="1">
      <alignment wrapText="1"/>
    </xf>
    <xf numFmtId="0" fontId="16" fillId="0" borderId="0" xfId="0" applyFont="1" applyProtection="1">
      <protection locked="0"/>
    </xf>
    <xf numFmtId="0" fontId="13" fillId="4" borderId="6" xfId="7" quotePrefix="1" applyNumberFormat="1" applyFont="1" applyFill="1" applyBorder="1" applyProtection="1">
      <alignment horizontal="center" vertical="center" wrapText="1"/>
    </xf>
    <xf numFmtId="4" fontId="13" fillId="4" borderId="6" xfId="11" applyNumberFormat="1" applyFont="1" applyFill="1" applyBorder="1" applyProtection="1">
      <alignment horizontal="right" vertical="center" shrinkToFit="1"/>
    </xf>
    <xf numFmtId="0" fontId="13" fillId="4" borderId="8" xfId="10" quotePrefix="1" applyNumberFormat="1" applyFont="1" applyFill="1" applyBorder="1" applyProtection="1">
      <alignment horizontal="left" vertical="center" wrapText="1"/>
    </xf>
    <xf numFmtId="4" fontId="13" fillId="4" borderId="9" xfId="11" applyNumberFormat="1" applyFont="1" applyFill="1" applyBorder="1" applyProtection="1">
      <alignment horizontal="right" vertical="center" shrinkToFit="1"/>
    </xf>
    <xf numFmtId="0" fontId="13" fillId="4" borderId="10" xfId="10" quotePrefix="1" applyNumberFormat="1" applyFont="1" applyFill="1" applyBorder="1" applyProtection="1">
      <alignment horizontal="left" vertical="center" wrapText="1"/>
    </xf>
    <xf numFmtId="0" fontId="13" fillId="4" borderId="2" xfId="7" quotePrefix="1" applyNumberFormat="1" applyFont="1" applyFill="1" applyBorder="1" applyProtection="1">
      <alignment horizontal="center" vertical="center" wrapText="1"/>
    </xf>
    <xf numFmtId="4" fontId="13" fillId="4" borderId="2" xfId="11" applyNumberFormat="1" applyFont="1" applyFill="1" applyBorder="1" applyProtection="1">
      <alignment horizontal="right" vertical="center" shrinkToFit="1"/>
    </xf>
    <xf numFmtId="4" fontId="13" fillId="4" borderId="11" xfId="11" applyNumberFormat="1" applyFont="1" applyFill="1" applyBorder="1" applyProtection="1">
      <alignment horizontal="right" vertical="center" shrinkToFit="1"/>
    </xf>
    <xf numFmtId="0" fontId="12" fillId="4" borderId="10" xfId="10" quotePrefix="1" applyNumberFormat="1" applyFont="1" applyFill="1" applyBorder="1" applyAlignment="1" applyProtection="1">
      <alignment horizontal="right" vertical="center" wrapText="1"/>
    </xf>
    <xf numFmtId="0" fontId="12" fillId="4" borderId="2" xfId="7" quotePrefix="1" applyNumberFormat="1" applyFont="1" applyFill="1" applyBorder="1" applyProtection="1">
      <alignment horizontal="center" vertical="center" wrapText="1"/>
    </xf>
    <xf numFmtId="4" fontId="12" fillId="4" borderId="2" xfId="11" applyNumberFormat="1" applyFont="1" applyFill="1" applyBorder="1" applyProtection="1">
      <alignment horizontal="right" vertical="center" shrinkToFit="1"/>
    </xf>
    <xf numFmtId="4" fontId="12" fillId="4" borderId="11" xfId="11" applyNumberFormat="1" applyFont="1" applyFill="1" applyBorder="1" applyProtection="1">
      <alignment horizontal="right" vertical="center" shrinkToFit="1"/>
    </xf>
    <xf numFmtId="0" fontId="13" fillId="4" borderId="10" xfId="14" quotePrefix="1" applyNumberFormat="1" applyFont="1" applyFill="1" applyBorder="1" applyAlignment="1" applyProtection="1">
      <alignment horizontal="left" vertical="top" wrapText="1"/>
    </xf>
    <xf numFmtId="0" fontId="13" fillId="4" borderId="2" xfId="11" quotePrefix="1" applyNumberFormat="1" applyFont="1" applyFill="1" applyBorder="1" applyAlignment="1" applyProtection="1">
      <alignment horizontal="center" vertical="center" wrapText="1"/>
    </xf>
    <xf numFmtId="0" fontId="12" fillId="4" borderId="12" xfId="10" quotePrefix="1" applyNumberFormat="1" applyFont="1" applyFill="1" applyBorder="1" applyAlignment="1" applyProtection="1">
      <alignment horizontal="right" vertical="center" wrapText="1"/>
    </xf>
    <xf numFmtId="0" fontId="12" fillId="4" borderId="5" xfId="7" quotePrefix="1" applyNumberFormat="1" applyFont="1" applyFill="1" applyBorder="1" applyProtection="1">
      <alignment horizontal="center" vertical="center" wrapText="1"/>
    </xf>
    <xf numFmtId="4" fontId="12" fillId="4" borderId="5" xfId="11" applyNumberFormat="1" applyFont="1" applyFill="1" applyBorder="1" applyProtection="1">
      <alignment horizontal="right" vertical="center" shrinkToFit="1"/>
    </xf>
    <xf numFmtId="4" fontId="12" fillId="4" borderId="13" xfId="11" applyNumberFormat="1" applyFont="1" applyFill="1" applyBorder="1" applyProtection="1">
      <alignment horizontal="right" vertical="center" shrinkToFit="1"/>
    </xf>
    <xf numFmtId="0" fontId="15" fillId="4" borderId="7" xfId="10" quotePrefix="1" applyNumberFormat="1" applyFont="1" applyFill="1" applyBorder="1" applyAlignment="1" applyProtection="1">
      <alignment horizontal="right" vertical="center" wrapText="1"/>
    </xf>
    <xf numFmtId="0" fontId="15" fillId="4" borderId="7" xfId="7" quotePrefix="1" applyNumberFormat="1" applyFont="1" applyFill="1" applyBorder="1" applyProtection="1">
      <alignment horizontal="center" vertical="center" wrapText="1"/>
    </xf>
    <xf numFmtId="4" fontId="15" fillId="4" borderId="7" xfId="11" applyNumberFormat="1" applyFont="1" applyFill="1" applyBorder="1" applyProtection="1">
      <alignment horizontal="right" vertical="center" shrinkToFit="1"/>
    </xf>
    <xf numFmtId="0" fontId="14" fillId="2" borderId="7" xfId="9" applyNumberFormat="1" applyFont="1" applyBorder="1" applyProtection="1">
      <alignment horizontal="center" vertical="center" shrinkToFit="1"/>
    </xf>
    <xf numFmtId="0" fontId="12" fillId="2" borderId="7" xfId="7" applyNumberFormat="1" applyFont="1" applyBorder="1" applyProtection="1">
      <alignment horizontal="center" vertical="center" wrapText="1"/>
    </xf>
    <xf numFmtId="0" fontId="12" fillId="2" borderId="7" xfId="7" applyFont="1" applyBorder="1">
      <alignment horizontal="center" vertical="center" wrapText="1"/>
    </xf>
    <xf numFmtId="0" fontId="17" fillId="2" borderId="7" xfId="7" applyNumberFormat="1" applyFont="1" applyBorder="1" applyProtection="1">
      <alignment horizontal="center" vertical="center" wrapText="1"/>
    </xf>
    <xf numFmtId="0" fontId="14" fillId="2" borderId="7" xfId="7" applyFont="1" applyBorder="1">
      <alignment horizontal="center" vertical="center" wrapText="1"/>
    </xf>
    <xf numFmtId="0" fontId="15" fillId="0" borderId="1" xfId="3" applyNumberFormat="1" applyFont="1" applyAlignment="1" applyProtection="1">
      <alignment horizontal="center" wrapText="1"/>
    </xf>
    <xf numFmtId="0" fontId="10" fillId="0" borderId="1" xfId="6" applyNumberFormat="1" applyFont="1" applyBorder="1" applyAlignment="1" applyProtection="1">
      <alignment horizontal="right"/>
    </xf>
    <xf numFmtId="0" fontId="12" fillId="2" borderId="7" xfId="7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Protection="1">
      <alignment horizontal="left" vertical="top" wrapText="1"/>
    </xf>
    <xf numFmtId="0" fontId="10" fillId="0" borderId="1" xfId="1" applyFont="1">
      <alignment horizontal="left" vertical="top" wrapText="1"/>
    </xf>
    <xf numFmtId="0" fontId="10" fillId="0" borderId="1" xfId="5" applyNumberFormat="1" applyFont="1" applyProtection="1">
      <alignment wrapText="1"/>
    </xf>
    <xf numFmtId="0" fontId="10" fillId="0" borderId="1" xfId="5" applyFont="1">
      <alignment wrapText="1"/>
    </xf>
  </cellXfs>
  <cellStyles count="28">
    <cellStyle name="br" xfId="24"/>
    <cellStyle name="col" xfId="23"/>
    <cellStyle name="style0" xfId="25"/>
    <cellStyle name="td" xfId="26"/>
    <cellStyle name="tr" xfId="22"/>
    <cellStyle name="xl21" xfId="27"/>
    <cellStyle name="xl22" xfId="7"/>
    <cellStyle name="xl23" xfId="9"/>
    <cellStyle name="xl24" xfId="10"/>
    <cellStyle name="xl25" xfId="14"/>
    <cellStyle name="xl26" xfId="18"/>
    <cellStyle name="xl27" xfId="19"/>
    <cellStyle name="xl28" xfId="15"/>
    <cellStyle name="xl29" xfId="11"/>
    <cellStyle name="xl30" xfId="16"/>
    <cellStyle name="xl31" xfId="20"/>
    <cellStyle name="xl32" xfId="12"/>
    <cellStyle name="xl33" xfId="17"/>
    <cellStyle name="xl34" xfId="21"/>
    <cellStyle name="xl35" xfId="1"/>
    <cellStyle name="xl36" xfId="3"/>
    <cellStyle name="xl37" xfId="4"/>
    <cellStyle name="xl38" xfId="5"/>
    <cellStyle name="xl39" xfId="6"/>
    <cellStyle name="xl40" xfId="2"/>
    <cellStyle name="xl41" xfId="8"/>
    <cellStyle name="xl42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view="pageBreakPreview" zoomScaleNormal="80" zoomScaleSheetLayoutView="100" workbookViewId="0">
      <pane ySplit="8" topLeftCell="A9" activePane="bottomLeft" state="frozen"/>
      <selection pane="bottomLeft" activeCell="A2" sqref="A2:I3"/>
    </sheetView>
  </sheetViews>
  <sheetFormatPr defaultRowHeight="15" x14ac:dyDescent="0.25"/>
  <cols>
    <col min="1" max="1" width="70.140625" style="2" customWidth="1"/>
    <col min="2" max="2" width="16.5703125" style="2" customWidth="1"/>
    <col min="3" max="3" width="21.5703125" style="2" customWidth="1"/>
    <col min="4" max="4" width="22.7109375" style="2" customWidth="1"/>
    <col min="5" max="5" width="22.42578125" style="2" customWidth="1"/>
    <col min="6" max="6" width="20.85546875" style="2" customWidth="1"/>
    <col min="7" max="7" width="21.85546875" style="2" customWidth="1"/>
    <col min="8" max="8" width="14" style="2" customWidth="1"/>
    <col min="9" max="9" width="23.5703125" style="2" customWidth="1"/>
    <col min="10" max="16384" width="9.140625" style="2"/>
  </cols>
  <sheetData>
    <row r="1" spans="1:10" hidden="1" x14ac:dyDescent="0.25">
      <c r="A1" s="34"/>
      <c r="B1" s="35"/>
      <c r="C1" s="35"/>
      <c r="D1" s="35"/>
      <c r="E1" s="35"/>
      <c r="F1" s="35"/>
      <c r="G1" s="1"/>
    </row>
    <row r="2" spans="1:10" ht="33.75" customHeight="1" x14ac:dyDescent="0.25">
      <c r="A2" s="31" t="s">
        <v>116</v>
      </c>
      <c r="B2" s="31"/>
      <c r="C2" s="31"/>
      <c r="D2" s="31"/>
      <c r="E2" s="31"/>
      <c r="F2" s="31"/>
      <c r="G2" s="31"/>
      <c r="H2" s="31"/>
      <c r="I2" s="31"/>
    </row>
    <row r="3" spans="1:10" ht="14.25" customHeight="1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10" hidden="1" x14ac:dyDescent="0.25">
      <c r="A4" s="36"/>
      <c r="B4" s="37"/>
      <c r="C4" s="37"/>
      <c r="D4" s="37"/>
      <c r="E4" s="37"/>
      <c r="F4" s="37"/>
      <c r="G4" s="3"/>
    </row>
    <row r="5" spans="1:10" ht="12.75" customHeight="1" thickBot="1" x14ac:dyDescent="0.3">
      <c r="A5" s="32" t="s">
        <v>0</v>
      </c>
      <c r="B5" s="32"/>
      <c r="C5" s="32"/>
      <c r="D5" s="32"/>
      <c r="E5" s="32"/>
      <c r="F5" s="32"/>
      <c r="G5" s="32"/>
      <c r="H5" s="32"/>
      <c r="I5" s="32"/>
    </row>
    <row r="6" spans="1:10" ht="15.75" customHeight="1" thickBot="1" x14ac:dyDescent="0.3">
      <c r="A6" s="27" t="s">
        <v>1</v>
      </c>
      <c r="B6" s="27" t="s">
        <v>2</v>
      </c>
      <c r="C6" s="33" t="s">
        <v>103</v>
      </c>
      <c r="D6" s="27" t="s">
        <v>106</v>
      </c>
      <c r="E6" s="27" t="s">
        <v>3</v>
      </c>
      <c r="F6" s="27" t="s">
        <v>107</v>
      </c>
      <c r="G6" s="27" t="s">
        <v>109</v>
      </c>
      <c r="H6" s="27" t="s">
        <v>108</v>
      </c>
      <c r="I6" s="29" t="s">
        <v>110</v>
      </c>
    </row>
    <row r="7" spans="1:10" ht="96" customHeight="1" thickBot="1" x14ac:dyDescent="0.3">
      <c r="A7" s="28"/>
      <c r="B7" s="28"/>
      <c r="C7" s="33"/>
      <c r="D7" s="28"/>
      <c r="E7" s="28"/>
      <c r="F7" s="28"/>
      <c r="G7" s="28"/>
      <c r="H7" s="28"/>
      <c r="I7" s="30"/>
    </row>
    <row r="8" spans="1:10" ht="12.75" customHeight="1" thickBot="1" x14ac:dyDescent="0.3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4"/>
    </row>
    <row r="9" spans="1:10" ht="31.5" x14ac:dyDescent="0.25">
      <c r="A9" s="7" t="s">
        <v>4</v>
      </c>
      <c r="B9" s="5" t="s">
        <v>5</v>
      </c>
      <c r="C9" s="6">
        <v>2445299601.23</v>
      </c>
      <c r="D9" s="6">
        <v>10955372710.33</v>
      </c>
      <c r="E9" s="6">
        <v>12776743434.870001</v>
      </c>
      <c r="F9" s="6">
        <v>2916998488.8800001</v>
      </c>
      <c r="G9" s="6">
        <f>F9/D9*100</f>
        <v>26.626191239751385</v>
      </c>
      <c r="H9" s="6">
        <f>F9/E9*100</f>
        <v>22.830531925052149</v>
      </c>
      <c r="I9" s="8">
        <f>F9/C9*100</f>
        <v>119.29002431492373</v>
      </c>
    </row>
    <row r="10" spans="1:10" ht="31.5" x14ac:dyDescent="0.25">
      <c r="A10" s="9" t="s">
        <v>6</v>
      </c>
      <c r="B10" s="10" t="s">
        <v>7</v>
      </c>
      <c r="C10" s="11">
        <v>1796989420.71</v>
      </c>
      <c r="D10" s="11">
        <v>7089905584</v>
      </c>
      <c r="E10" s="11">
        <v>7103072034.8999996</v>
      </c>
      <c r="F10" s="11">
        <v>1662549656.5899999</v>
      </c>
      <c r="G10" s="11">
        <f t="shared" ref="G10:G64" si="0">F10/D10*100</f>
        <v>23.449531688291099</v>
      </c>
      <c r="H10" s="11">
        <f t="shared" ref="H10:H64" si="1">F10/E10*100</f>
        <v>23.406064987392543</v>
      </c>
      <c r="I10" s="12">
        <f t="shared" ref="I10:I64" si="2">F10/C10*100</f>
        <v>92.518611263338315</v>
      </c>
    </row>
    <row r="11" spans="1:10" ht="31.5" x14ac:dyDescent="0.25">
      <c r="A11" s="9" t="s">
        <v>8</v>
      </c>
      <c r="B11" s="10" t="s">
        <v>9</v>
      </c>
      <c r="C11" s="11">
        <v>29487729.489999998</v>
      </c>
      <c r="D11" s="11">
        <v>184556700</v>
      </c>
      <c r="E11" s="11">
        <v>187015675.62</v>
      </c>
      <c r="F11" s="11">
        <v>30004870.920000002</v>
      </c>
      <c r="G11" s="11">
        <f t="shared" si="0"/>
        <v>16.257806365198338</v>
      </c>
      <c r="H11" s="11">
        <f t="shared" si="1"/>
        <v>16.044040597413531</v>
      </c>
      <c r="I11" s="12">
        <f t="shared" si="2"/>
        <v>101.75375126855859</v>
      </c>
    </row>
    <row r="12" spans="1:10" ht="47.25" x14ac:dyDescent="0.25">
      <c r="A12" s="9" t="s">
        <v>10</v>
      </c>
      <c r="B12" s="10" t="s">
        <v>11</v>
      </c>
      <c r="C12" s="11">
        <v>69241668.790000007</v>
      </c>
      <c r="D12" s="11">
        <v>2293259276.04</v>
      </c>
      <c r="E12" s="11">
        <v>2716974486.29</v>
      </c>
      <c r="F12" s="11">
        <v>355379262.66000003</v>
      </c>
      <c r="G12" s="11">
        <f t="shared" si="0"/>
        <v>15.496689204443944</v>
      </c>
      <c r="H12" s="11">
        <f t="shared" si="1"/>
        <v>13.079963188953853</v>
      </c>
      <c r="I12" s="12">
        <f t="shared" si="2"/>
        <v>513.24479734567637</v>
      </c>
    </row>
    <row r="13" spans="1:10" ht="31.5" x14ac:dyDescent="0.25">
      <c r="A13" s="9" t="s">
        <v>12</v>
      </c>
      <c r="B13" s="10" t="s">
        <v>13</v>
      </c>
      <c r="C13" s="11">
        <v>0</v>
      </c>
      <c r="D13" s="11">
        <v>500000</v>
      </c>
      <c r="E13" s="11">
        <v>500000</v>
      </c>
      <c r="F13" s="11">
        <v>0</v>
      </c>
      <c r="G13" s="11">
        <f t="shared" si="0"/>
        <v>0</v>
      </c>
      <c r="H13" s="11">
        <f t="shared" si="1"/>
        <v>0</v>
      </c>
      <c r="I13" s="12">
        <v>0</v>
      </c>
    </row>
    <row r="14" spans="1:10" ht="31.5" x14ac:dyDescent="0.25">
      <c r="A14" s="9" t="s">
        <v>14</v>
      </c>
      <c r="B14" s="10" t="s">
        <v>15</v>
      </c>
      <c r="C14" s="11">
        <v>70974315.909999996</v>
      </c>
      <c r="D14" s="11">
        <v>717720500</v>
      </c>
      <c r="E14" s="11">
        <v>660018054.29999995</v>
      </c>
      <c r="F14" s="11">
        <v>104058498.64</v>
      </c>
      <c r="G14" s="11">
        <f t="shared" si="0"/>
        <v>14.498471012044382</v>
      </c>
      <c r="H14" s="11">
        <f t="shared" si="1"/>
        <v>15.766007908732446</v>
      </c>
      <c r="I14" s="12">
        <f t="shared" si="2"/>
        <v>146.61430308388302</v>
      </c>
    </row>
    <row r="15" spans="1:10" ht="31.5" x14ac:dyDescent="0.25">
      <c r="A15" s="9" t="s">
        <v>16</v>
      </c>
      <c r="B15" s="10" t="s">
        <v>17</v>
      </c>
      <c r="C15" s="11">
        <v>0</v>
      </c>
      <c r="D15" s="11">
        <v>60000</v>
      </c>
      <c r="E15" s="11">
        <v>60000</v>
      </c>
      <c r="F15" s="11">
        <v>0</v>
      </c>
      <c r="G15" s="11">
        <f t="shared" si="0"/>
        <v>0</v>
      </c>
      <c r="H15" s="11">
        <f t="shared" si="1"/>
        <v>0</v>
      </c>
      <c r="I15" s="12">
        <v>0</v>
      </c>
    </row>
    <row r="16" spans="1:10" ht="31.5" x14ac:dyDescent="0.25">
      <c r="A16" s="9" t="s">
        <v>18</v>
      </c>
      <c r="B16" s="10" t="s">
        <v>19</v>
      </c>
      <c r="C16" s="11">
        <v>107153811.91</v>
      </c>
      <c r="D16" s="11">
        <v>520519800</v>
      </c>
      <c r="E16" s="11">
        <v>520202495.18000001</v>
      </c>
      <c r="F16" s="11">
        <v>100261199.34</v>
      </c>
      <c r="G16" s="11">
        <f t="shared" si="0"/>
        <v>19.261745535904687</v>
      </c>
      <c r="H16" s="11">
        <f t="shared" si="1"/>
        <v>19.27349450819295</v>
      </c>
      <c r="I16" s="12">
        <f t="shared" si="2"/>
        <v>93.567552616990241</v>
      </c>
    </row>
    <row r="17" spans="1:9" ht="31.5" x14ac:dyDescent="0.25">
      <c r="A17" s="9" t="s">
        <v>20</v>
      </c>
      <c r="B17" s="10" t="s">
        <v>21</v>
      </c>
      <c r="C17" s="11">
        <v>238234284.78</v>
      </c>
      <c r="D17" s="11">
        <v>1490696919.1700001</v>
      </c>
      <c r="E17" s="11">
        <v>1505170787.5599999</v>
      </c>
      <c r="F17" s="11">
        <v>270452047.52999997</v>
      </c>
      <c r="G17" s="11">
        <f t="shared" si="0"/>
        <v>18.142658246089621</v>
      </c>
      <c r="H17" s="11">
        <f t="shared" si="1"/>
        <v>17.968196683409197</v>
      </c>
      <c r="I17" s="12">
        <f t="shared" si="2"/>
        <v>113.52356264748032</v>
      </c>
    </row>
    <row r="18" spans="1:9" ht="31.5" x14ac:dyDescent="0.25">
      <c r="A18" s="9" t="s">
        <v>22</v>
      </c>
      <c r="B18" s="10" t="s">
        <v>23</v>
      </c>
      <c r="C18" s="11">
        <v>38132589.07</v>
      </c>
      <c r="D18" s="11">
        <v>1050223800</v>
      </c>
      <c r="E18" s="11">
        <v>1055829249.5599999</v>
      </c>
      <c r="F18" s="11">
        <v>60823234.619999997</v>
      </c>
      <c r="G18" s="11">
        <f t="shared" si="0"/>
        <v>5.7914546042472086</v>
      </c>
      <c r="H18" s="11">
        <f t="shared" si="1"/>
        <v>5.7607074861154972</v>
      </c>
      <c r="I18" s="12">
        <f t="shared" si="2"/>
        <v>159.50460250245996</v>
      </c>
    </row>
    <row r="19" spans="1:9" ht="31.5" x14ac:dyDescent="0.25">
      <c r="A19" s="9" t="s">
        <v>24</v>
      </c>
      <c r="B19" s="10" t="s">
        <v>25</v>
      </c>
      <c r="C19" s="11">
        <v>326994367.55000001</v>
      </c>
      <c r="D19" s="11">
        <v>1553658771.1400001</v>
      </c>
      <c r="E19" s="11">
        <v>1595786469.8099999</v>
      </c>
      <c r="F19" s="11">
        <v>226801511.68000001</v>
      </c>
      <c r="G19" s="11">
        <f t="shared" si="0"/>
        <v>14.597897292053643</v>
      </c>
      <c r="H19" s="11">
        <f t="shared" si="1"/>
        <v>14.212522537993683</v>
      </c>
      <c r="I19" s="12">
        <f t="shared" si="2"/>
        <v>69.359455142700668</v>
      </c>
    </row>
    <row r="20" spans="1:9" ht="31.5" x14ac:dyDescent="0.25">
      <c r="A20" s="9" t="s">
        <v>26</v>
      </c>
      <c r="B20" s="10" t="s">
        <v>27</v>
      </c>
      <c r="C20" s="11">
        <v>823324291.44000006</v>
      </c>
      <c r="D20" s="11">
        <v>2139207100</v>
      </c>
      <c r="E20" s="11">
        <v>2118756259.95</v>
      </c>
      <c r="F20" s="11">
        <v>391630620.38999999</v>
      </c>
      <c r="G20" s="11">
        <f t="shared" si="0"/>
        <v>18.307279383562257</v>
      </c>
      <c r="H20" s="11">
        <f t="shared" si="1"/>
        <v>18.483986468516296</v>
      </c>
      <c r="I20" s="12">
        <f t="shared" si="2"/>
        <v>47.5669944955754</v>
      </c>
    </row>
    <row r="21" spans="1:9" ht="31.5" x14ac:dyDescent="0.25">
      <c r="A21" s="9" t="s">
        <v>28</v>
      </c>
      <c r="B21" s="10" t="s">
        <v>29</v>
      </c>
      <c r="C21" s="11">
        <v>2607288444.1100001</v>
      </c>
      <c r="D21" s="11">
        <v>15423519257</v>
      </c>
      <c r="E21" s="11">
        <v>15382462181.01</v>
      </c>
      <c r="F21" s="11">
        <v>2923828894.1500001</v>
      </c>
      <c r="G21" s="11">
        <f t="shared" si="0"/>
        <v>18.95695039135127</v>
      </c>
      <c r="H21" s="11">
        <f t="shared" si="1"/>
        <v>19.007548074842877</v>
      </c>
      <c r="I21" s="12">
        <f t="shared" si="2"/>
        <v>112.14059958556106</v>
      </c>
    </row>
    <row r="22" spans="1:9" ht="31.5" x14ac:dyDescent="0.25">
      <c r="A22" s="9" t="s">
        <v>30</v>
      </c>
      <c r="B22" s="10" t="s">
        <v>31</v>
      </c>
      <c r="C22" s="11">
        <v>325932635.70999998</v>
      </c>
      <c r="D22" s="11">
        <v>1580817057.2</v>
      </c>
      <c r="E22" s="11">
        <v>1602152435.2</v>
      </c>
      <c r="F22" s="11">
        <v>339737241.80000001</v>
      </c>
      <c r="G22" s="11">
        <f t="shared" si="0"/>
        <v>21.491243420776016</v>
      </c>
      <c r="H22" s="11">
        <f t="shared" si="1"/>
        <v>21.205051051062433</v>
      </c>
      <c r="I22" s="12">
        <f t="shared" si="2"/>
        <v>104.23541694740956</v>
      </c>
    </row>
    <row r="23" spans="1:9" ht="63" x14ac:dyDescent="0.25">
      <c r="A23" s="9" t="s">
        <v>32</v>
      </c>
      <c r="B23" s="10" t="s">
        <v>33</v>
      </c>
      <c r="C23" s="11">
        <v>47315818.32</v>
      </c>
      <c r="D23" s="11">
        <v>599038879</v>
      </c>
      <c r="E23" s="11">
        <v>633764458.23000002</v>
      </c>
      <c r="F23" s="11">
        <v>42710321.009999998</v>
      </c>
      <c r="G23" s="11">
        <f t="shared" si="0"/>
        <v>7.1298078484151279</v>
      </c>
      <c r="H23" s="11">
        <f t="shared" si="1"/>
        <v>6.7391474001686529</v>
      </c>
      <c r="I23" s="12">
        <f t="shared" si="2"/>
        <v>90.266474355673793</v>
      </c>
    </row>
    <row r="24" spans="1:9" ht="31.5" x14ac:dyDescent="0.25">
      <c r="A24" s="9" t="s">
        <v>34</v>
      </c>
      <c r="B24" s="10" t="s">
        <v>35</v>
      </c>
      <c r="C24" s="11">
        <v>0</v>
      </c>
      <c r="D24" s="11">
        <v>300000</v>
      </c>
      <c r="E24" s="11">
        <v>300000</v>
      </c>
      <c r="F24" s="11">
        <v>70000</v>
      </c>
      <c r="G24" s="11">
        <f t="shared" si="0"/>
        <v>23.333333333333332</v>
      </c>
      <c r="H24" s="11">
        <f t="shared" si="1"/>
        <v>23.333333333333332</v>
      </c>
      <c r="I24" s="12">
        <v>0</v>
      </c>
    </row>
    <row r="25" spans="1:9" ht="31.5" x14ac:dyDescent="0.25">
      <c r="A25" s="9" t="s">
        <v>36</v>
      </c>
      <c r="B25" s="10" t="s">
        <v>37</v>
      </c>
      <c r="C25" s="11">
        <v>1680820</v>
      </c>
      <c r="D25" s="11">
        <v>9673100</v>
      </c>
      <c r="E25" s="11">
        <v>9673100</v>
      </c>
      <c r="F25" s="11">
        <v>1975480</v>
      </c>
      <c r="G25" s="11">
        <f t="shared" si="0"/>
        <v>20.42240853500946</v>
      </c>
      <c r="H25" s="11">
        <f t="shared" si="1"/>
        <v>20.42240853500946</v>
      </c>
      <c r="I25" s="12">
        <f t="shared" si="2"/>
        <v>117.5307290489166</v>
      </c>
    </row>
    <row r="26" spans="1:9" ht="47.25" x14ac:dyDescent="0.25">
      <c r="A26" s="9" t="s">
        <v>38</v>
      </c>
      <c r="B26" s="10" t="s">
        <v>39</v>
      </c>
      <c r="C26" s="11">
        <v>136193366.99000001</v>
      </c>
      <c r="D26" s="11">
        <v>907638625.33000004</v>
      </c>
      <c r="E26" s="11">
        <v>911395974.62</v>
      </c>
      <c r="F26" s="11">
        <v>137918441.90000001</v>
      </c>
      <c r="G26" s="11">
        <f t="shared" si="0"/>
        <v>15.195303290431861</v>
      </c>
      <c r="H26" s="11">
        <f t="shared" si="1"/>
        <v>15.132658662169767</v>
      </c>
      <c r="I26" s="12">
        <f t="shared" si="2"/>
        <v>101.26663650963754</v>
      </c>
    </row>
    <row r="27" spans="1:9" ht="31.5" x14ac:dyDescent="0.25">
      <c r="A27" s="9" t="s">
        <v>40</v>
      </c>
      <c r="B27" s="10" t="s">
        <v>41</v>
      </c>
      <c r="C27" s="11">
        <v>806663260.26999998</v>
      </c>
      <c r="D27" s="11">
        <v>4828416488.9499998</v>
      </c>
      <c r="E27" s="11">
        <v>8391801606.8100004</v>
      </c>
      <c r="F27" s="11">
        <v>510679107.94999999</v>
      </c>
      <c r="G27" s="11">
        <f t="shared" si="0"/>
        <v>10.576533924086853</v>
      </c>
      <c r="H27" s="11">
        <f t="shared" si="1"/>
        <v>6.0854525866719804</v>
      </c>
      <c r="I27" s="12">
        <f t="shared" si="2"/>
        <v>63.307594767495615</v>
      </c>
    </row>
    <row r="28" spans="1:9" ht="47.25" x14ac:dyDescent="0.25">
      <c r="A28" s="9" t="s">
        <v>42</v>
      </c>
      <c r="B28" s="10" t="s">
        <v>43</v>
      </c>
      <c r="C28" s="11">
        <v>182305856.53</v>
      </c>
      <c r="D28" s="11">
        <v>1607174580</v>
      </c>
      <c r="E28" s="11">
        <v>1641002273.3699999</v>
      </c>
      <c r="F28" s="11">
        <v>104913025.39</v>
      </c>
      <c r="G28" s="11">
        <f t="shared" si="0"/>
        <v>6.5277927298974578</v>
      </c>
      <c r="H28" s="11">
        <f t="shared" si="1"/>
        <v>6.3932285221365488</v>
      </c>
      <c r="I28" s="12">
        <f t="shared" si="2"/>
        <v>57.547808604127681</v>
      </c>
    </row>
    <row r="29" spans="1:9" ht="31.5" x14ac:dyDescent="0.25">
      <c r="A29" s="9" t="s">
        <v>44</v>
      </c>
      <c r="B29" s="10" t="s">
        <v>45</v>
      </c>
      <c r="C29" s="11">
        <v>0</v>
      </c>
      <c r="D29" s="11">
        <v>54843500</v>
      </c>
      <c r="E29" s="11">
        <v>53950500</v>
      </c>
      <c r="F29" s="11">
        <v>0</v>
      </c>
      <c r="G29" s="11">
        <f t="shared" si="0"/>
        <v>0</v>
      </c>
      <c r="H29" s="11">
        <f t="shared" si="1"/>
        <v>0</v>
      </c>
      <c r="I29" s="12">
        <v>0</v>
      </c>
    </row>
    <row r="30" spans="1:9" ht="31.5" x14ac:dyDescent="0.25">
      <c r="A30" s="9" t="s">
        <v>46</v>
      </c>
      <c r="B30" s="10" t="s">
        <v>47</v>
      </c>
      <c r="C30" s="11">
        <v>65664794.82</v>
      </c>
      <c r="D30" s="11">
        <v>451208800</v>
      </c>
      <c r="E30" s="11">
        <v>451255800</v>
      </c>
      <c r="F30" s="11">
        <v>77769191.230000004</v>
      </c>
      <c r="G30" s="11">
        <f t="shared" si="0"/>
        <v>17.235743458460917</v>
      </c>
      <c r="H30" s="11">
        <f t="shared" si="1"/>
        <v>17.233948290526126</v>
      </c>
      <c r="I30" s="12">
        <f t="shared" si="2"/>
        <v>118.43361643507836</v>
      </c>
    </row>
    <row r="31" spans="1:9" ht="31.5" x14ac:dyDescent="0.25">
      <c r="A31" s="9" t="s">
        <v>48</v>
      </c>
      <c r="B31" s="10" t="s">
        <v>49</v>
      </c>
      <c r="C31" s="11">
        <v>29487184.190000001</v>
      </c>
      <c r="D31" s="11">
        <v>349335970</v>
      </c>
      <c r="E31" s="11">
        <v>349327377.19</v>
      </c>
      <c r="F31" s="11">
        <v>7100442.4000000004</v>
      </c>
      <c r="G31" s="11">
        <f t="shared" si="0"/>
        <v>2.0325540481846174</v>
      </c>
      <c r="H31" s="11">
        <f t="shared" si="1"/>
        <v>2.0326040452701344</v>
      </c>
      <c r="I31" s="12">
        <f t="shared" si="2"/>
        <v>24.079757342201482</v>
      </c>
    </row>
    <row r="32" spans="1:9" ht="31.5" x14ac:dyDescent="0.25">
      <c r="A32" s="9" t="s">
        <v>50</v>
      </c>
      <c r="B32" s="10" t="s">
        <v>51</v>
      </c>
      <c r="C32" s="11">
        <v>0</v>
      </c>
      <c r="D32" s="11">
        <v>503785907.20999998</v>
      </c>
      <c r="E32" s="11">
        <v>503785907.20999998</v>
      </c>
      <c r="F32" s="11">
        <v>290940</v>
      </c>
      <c r="G32" s="11">
        <f t="shared" si="0"/>
        <v>5.7750722248513298E-2</v>
      </c>
      <c r="H32" s="11">
        <f t="shared" si="1"/>
        <v>5.7750722248513298E-2</v>
      </c>
      <c r="I32" s="12">
        <v>0</v>
      </c>
    </row>
    <row r="33" spans="1:9" ht="47.25" x14ac:dyDescent="0.25">
      <c r="A33" s="9" t="s">
        <v>52</v>
      </c>
      <c r="B33" s="10" t="s">
        <v>53</v>
      </c>
      <c r="C33" s="11">
        <v>10000</v>
      </c>
      <c r="D33" s="11">
        <v>7057500</v>
      </c>
      <c r="E33" s="11">
        <v>7057500</v>
      </c>
      <c r="F33" s="11">
        <v>4975</v>
      </c>
      <c r="G33" s="11">
        <f t="shared" si="0"/>
        <v>7.0492383988664545E-2</v>
      </c>
      <c r="H33" s="11">
        <f t="shared" si="1"/>
        <v>7.0492383988664545E-2</v>
      </c>
      <c r="I33" s="12">
        <f t="shared" si="2"/>
        <v>49.75</v>
      </c>
    </row>
    <row r="34" spans="1:9" ht="31.5" x14ac:dyDescent="0.25">
      <c r="A34" s="9" t="s">
        <v>54</v>
      </c>
      <c r="B34" s="10" t="s">
        <v>55</v>
      </c>
      <c r="C34" s="11">
        <v>35822816.789999999</v>
      </c>
      <c r="D34" s="11">
        <v>191002278</v>
      </c>
      <c r="E34" s="11">
        <v>191002278</v>
      </c>
      <c r="F34" s="11">
        <v>23516620.809999999</v>
      </c>
      <c r="G34" s="11">
        <f t="shared" si="0"/>
        <v>12.312220072055894</v>
      </c>
      <c r="H34" s="11">
        <f t="shared" si="1"/>
        <v>12.312220072055894</v>
      </c>
      <c r="I34" s="12">
        <f t="shared" si="2"/>
        <v>65.647045423197156</v>
      </c>
    </row>
    <row r="35" spans="1:9" ht="31.5" x14ac:dyDescent="0.25">
      <c r="A35" s="9" t="s">
        <v>56</v>
      </c>
      <c r="B35" s="10" t="s">
        <v>57</v>
      </c>
      <c r="C35" s="11">
        <v>13455891.27</v>
      </c>
      <c r="D35" s="11">
        <v>71774400</v>
      </c>
      <c r="E35" s="11">
        <v>71774400</v>
      </c>
      <c r="F35" s="11">
        <v>13710000</v>
      </c>
      <c r="G35" s="11">
        <f t="shared" si="0"/>
        <v>19.101518090015382</v>
      </c>
      <c r="H35" s="11">
        <f t="shared" si="1"/>
        <v>19.101518090015382</v>
      </c>
      <c r="I35" s="12">
        <f t="shared" si="2"/>
        <v>101.88845706985265</v>
      </c>
    </row>
    <row r="36" spans="1:9" ht="31.5" x14ac:dyDescent="0.25">
      <c r="A36" s="9" t="s">
        <v>58</v>
      </c>
      <c r="B36" s="10" t="s">
        <v>59</v>
      </c>
      <c r="C36" s="11">
        <v>135492534.09</v>
      </c>
      <c r="D36" s="11">
        <v>307183104</v>
      </c>
      <c r="E36" s="11">
        <v>307183104</v>
      </c>
      <c r="F36" s="11">
        <v>50752738</v>
      </c>
      <c r="G36" s="11">
        <f t="shared" si="0"/>
        <v>16.521982276733553</v>
      </c>
      <c r="H36" s="11">
        <f t="shared" si="1"/>
        <v>16.521982276733553</v>
      </c>
      <c r="I36" s="12">
        <f t="shared" si="2"/>
        <v>37.457959097796369</v>
      </c>
    </row>
    <row r="37" spans="1:9" ht="31.5" x14ac:dyDescent="0.25">
      <c r="A37" s="9" t="s">
        <v>60</v>
      </c>
      <c r="B37" s="10" t="s">
        <v>61</v>
      </c>
      <c r="C37" s="11">
        <v>797761288.24000001</v>
      </c>
      <c r="D37" s="11">
        <v>5305497712</v>
      </c>
      <c r="E37" s="11">
        <v>5302459363.46</v>
      </c>
      <c r="F37" s="11">
        <v>1413036106.96</v>
      </c>
      <c r="G37" s="11">
        <f t="shared" si="0"/>
        <v>26.633431652679601</v>
      </c>
      <c r="H37" s="11">
        <f t="shared" si="1"/>
        <v>26.648692806538648</v>
      </c>
      <c r="I37" s="12">
        <f t="shared" si="2"/>
        <v>177.12517864553232</v>
      </c>
    </row>
    <row r="38" spans="1:9" ht="47.25" x14ac:dyDescent="0.25">
      <c r="A38" s="9" t="s">
        <v>62</v>
      </c>
      <c r="B38" s="10" t="s">
        <v>63</v>
      </c>
      <c r="C38" s="11">
        <v>1300000</v>
      </c>
      <c r="D38" s="11">
        <v>11640000</v>
      </c>
      <c r="E38" s="11">
        <v>11640000</v>
      </c>
      <c r="F38" s="11">
        <v>2060000</v>
      </c>
      <c r="G38" s="11">
        <f t="shared" si="0"/>
        <v>17.697594501718214</v>
      </c>
      <c r="H38" s="11">
        <f t="shared" si="1"/>
        <v>17.697594501718214</v>
      </c>
      <c r="I38" s="12">
        <f t="shared" si="2"/>
        <v>158.46153846153845</v>
      </c>
    </row>
    <row r="39" spans="1:9" ht="31.5" x14ac:dyDescent="0.25">
      <c r="A39" s="9" t="s">
        <v>64</v>
      </c>
      <c r="B39" s="10" t="s">
        <v>65</v>
      </c>
      <c r="C39" s="11">
        <v>150031</v>
      </c>
      <c r="D39" s="11">
        <v>266940611</v>
      </c>
      <c r="E39" s="11">
        <v>338598111</v>
      </c>
      <c r="F39" s="11">
        <v>0</v>
      </c>
      <c r="G39" s="11">
        <f t="shared" si="0"/>
        <v>0</v>
      </c>
      <c r="H39" s="11">
        <f t="shared" si="1"/>
        <v>0</v>
      </c>
      <c r="I39" s="12">
        <f t="shared" si="2"/>
        <v>0</v>
      </c>
    </row>
    <row r="40" spans="1:9" ht="47.25" x14ac:dyDescent="0.25">
      <c r="A40" s="9" t="s">
        <v>66</v>
      </c>
      <c r="B40" s="10" t="s">
        <v>67</v>
      </c>
      <c r="C40" s="11">
        <v>0</v>
      </c>
      <c r="D40" s="11">
        <v>1695100</v>
      </c>
      <c r="E40" s="11">
        <v>1695100</v>
      </c>
      <c r="F40" s="11">
        <v>0</v>
      </c>
      <c r="G40" s="11">
        <f t="shared" si="0"/>
        <v>0</v>
      </c>
      <c r="H40" s="11">
        <f t="shared" si="1"/>
        <v>0</v>
      </c>
      <c r="I40" s="12">
        <v>0</v>
      </c>
    </row>
    <row r="41" spans="1:9" ht="15.75" x14ac:dyDescent="0.25">
      <c r="A41" s="13" t="s">
        <v>111</v>
      </c>
      <c r="B41" s="14"/>
      <c r="C41" s="15">
        <f>SUM(C9:C40)</f>
        <v>11132356823.210001</v>
      </c>
      <c r="D41" s="15">
        <f t="shared" ref="D41:F41" si="3">SUM(D9:D40)</f>
        <v>60474224030.369995</v>
      </c>
      <c r="E41" s="15">
        <f t="shared" si="3"/>
        <v>66402410418.140007</v>
      </c>
      <c r="F41" s="15">
        <f t="shared" si="3"/>
        <v>11769032917.849998</v>
      </c>
      <c r="G41" s="15">
        <f t="shared" si="0"/>
        <v>19.461238414468323</v>
      </c>
      <c r="H41" s="15">
        <f t="shared" si="1"/>
        <v>17.723803765164075</v>
      </c>
      <c r="I41" s="16">
        <f t="shared" si="2"/>
        <v>105.71914918602485</v>
      </c>
    </row>
    <row r="42" spans="1:9" ht="31.5" x14ac:dyDescent="0.25">
      <c r="A42" s="9" t="s">
        <v>68</v>
      </c>
      <c r="B42" s="10" t="s">
        <v>69</v>
      </c>
      <c r="C42" s="11">
        <v>110008125.11</v>
      </c>
      <c r="D42" s="11">
        <v>504401500</v>
      </c>
      <c r="E42" s="11">
        <v>504202408.57999998</v>
      </c>
      <c r="F42" s="11">
        <v>103980667.7</v>
      </c>
      <c r="G42" s="11">
        <f t="shared" si="0"/>
        <v>20.614662664563845</v>
      </c>
      <c r="H42" s="11">
        <f t="shared" si="1"/>
        <v>20.622802654363316</v>
      </c>
      <c r="I42" s="12">
        <f t="shared" si="2"/>
        <v>94.520897975515012</v>
      </c>
    </row>
    <row r="43" spans="1:9" ht="31.5" x14ac:dyDescent="0.25">
      <c r="A43" s="9" t="s">
        <v>70</v>
      </c>
      <c r="B43" s="10" t="s">
        <v>71</v>
      </c>
      <c r="C43" s="11">
        <v>615439642.89999998</v>
      </c>
      <c r="D43" s="11">
        <v>3229987897.5300002</v>
      </c>
      <c r="E43" s="11">
        <v>3292278489.8299999</v>
      </c>
      <c r="F43" s="11">
        <v>525983422.69999999</v>
      </c>
      <c r="G43" s="11">
        <f t="shared" si="0"/>
        <v>16.284377508108438</v>
      </c>
      <c r="H43" s="11">
        <f t="shared" si="1"/>
        <v>15.976273706030247</v>
      </c>
      <c r="I43" s="12">
        <f t="shared" si="2"/>
        <v>85.464663963069512</v>
      </c>
    </row>
    <row r="44" spans="1:9" ht="15.75" x14ac:dyDescent="0.25">
      <c r="A44" s="9" t="s">
        <v>72</v>
      </c>
      <c r="B44" s="10" t="s">
        <v>73</v>
      </c>
      <c r="C44" s="11">
        <v>3286601.61</v>
      </c>
      <c r="D44" s="11">
        <v>13737500</v>
      </c>
      <c r="E44" s="11">
        <v>13923300</v>
      </c>
      <c r="F44" s="11">
        <v>3230492.41</v>
      </c>
      <c r="G44" s="11">
        <f t="shared" si="0"/>
        <v>23.515868316651503</v>
      </c>
      <c r="H44" s="11">
        <f t="shared" si="1"/>
        <v>23.202059928321592</v>
      </c>
      <c r="I44" s="12">
        <f t="shared" si="2"/>
        <v>98.292789736690978</v>
      </c>
    </row>
    <row r="45" spans="1:9" ht="47.25" x14ac:dyDescent="0.25">
      <c r="A45" s="9" t="s">
        <v>74</v>
      </c>
      <c r="B45" s="10" t="s">
        <v>75</v>
      </c>
      <c r="C45" s="11">
        <v>3046474.19</v>
      </c>
      <c r="D45" s="11">
        <v>25227000</v>
      </c>
      <c r="E45" s="11">
        <v>25020241.5</v>
      </c>
      <c r="F45" s="11">
        <v>4027214.19</v>
      </c>
      <c r="G45" s="11">
        <f t="shared" si="0"/>
        <v>15.963904507075751</v>
      </c>
      <c r="H45" s="11">
        <f t="shared" si="1"/>
        <v>16.09582461464251</v>
      </c>
      <c r="I45" s="12">
        <f t="shared" si="2"/>
        <v>132.19262461567087</v>
      </c>
    </row>
    <row r="46" spans="1:9" ht="31.5" x14ac:dyDescent="0.25">
      <c r="A46" s="9" t="s">
        <v>76</v>
      </c>
      <c r="B46" s="10" t="s">
        <v>77</v>
      </c>
      <c r="C46" s="11">
        <v>96260</v>
      </c>
      <c r="D46" s="11">
        <v>2000000</v>
      </c>
      <c r="E46" s="11">
        <v>2000000</v>
      </c>
      <c r="F46" s="11">
        <v>22000</v>
      </c>
      <c r="G46" s="11">
        <f t="shared" si="0"/>
        <v>1.0999999999999999</v>
      </c>
      <c r="H46" s="11">
        <f t="shared" si="1"/>
        <v>1.0999999999999999</v>
      </c>
      <c r="I46" s="12">
        <f t="shared" si="2"/>
        <v>22.854768335757324</v>
      </c>
    </row>
    <row r="47" spans="1:9" ht="31.5" x14ac:dyDescent="0.25">
      <c r="A47" s="9" t="s">
        <v>78</v>
      </c>
      <c r="B47" s="10" t="s">
        <v>79</v>
      </c>
      <c r="C47" s="11">
        <v>2126019.7000000002</v>
      </c>
      <c r="D47" s="11">
        <v>10007100</v>
      </c>
      <c r="E47" s="11">
        <v>10007100</v>
      </c>
      <c r="F47" s="11">
        <v>2086229.38</v>
      </c>
      <c r="G47" s="11">
        <f t="shared" si="0"/>
        <v>20.847492080622757</v>
      </c>
      <c r="H47" s="11">
        <f t="shared" si="1"/>
        <v>20.847492080622757</v>
      </c>
      <c r="I47" s="12">
        <f t="shared" si="2"/>
        <v>98.128412450740683</v>
      </c>
    </row>
    <row r="48" spans="1:9" ht="31.5" x14ac:dyDescent="0.25">
      <c r="A48" s="9" t="s">
        <v>80</v>
      </c>
      <c r="B48" s="10" t="s">
        <v>81</v>
      </c>
      <c r="C48" s="11">
        <v>45797354.060000002</v>
      </c>
      <c r="D48" s="11">
        <v>210279400</v>
      </c>
      <c r="E48" s="11">
        <v>210279399.99000001</v>
      </c>
      <c r="F48" s="11">
        <v>52013004.950000003</v>
      </c>
      <c r="G48" s="11">
        <f t="shared" si="0"/>
        <v>24.735188016515171</v>
      </c>
      <c r="H48" s="11">
        <f t="shared" si="1"/>
        <v>24.73518801769147</v>
      </c>
      <c r="I48" s="12">
        <f t="shared" si="2"/>
        <v>113.57207423349558</v>
      </c>
    </row>
    <row r="49" spans="1:10" ht="63" x14ac:dyDescent="0.25">
      <c r="A49" s="9" t="s">
        <v>82</v>
      </c>
      <c r="B49" s="10" t="s">
        <v>83</v>
      </c>
      <c r="C49" s="11">
        <v>55403724.609999999</v>
      </c>
      <c r="D49" s="11">
        <v>244517400</v>
      </c>
      <c r="E49" s="11">
        <v>244517400</v>
      </c>
      <c r="F49" s="11">
        <v>62413266.109999999</v>
      </c>
      <c r="G49" s="11">
        <f t="shared" si="0"/>
        <v>25.525081695617573</v>
      </c>
      <c r="H49" s="11">
        <f t="shared" si="1"/>
        <v>25.525081695617573</v>
      </c>
      <c r="I49" s="12">
        <f t="shared" si="2"/>
        <v>112.65175139278421</v>
      </c>
    </row>
    <row r="50" spans="1:10" ht="31.5" x14ac:dyDescent="0.25">
      <c r="A50" s="9" t="s">
        <v>84</v>
      </c>
      <c r="B50" s="10" t="s">
        <v>85</v>
      </c>
      <c r="C50" s="11">
        <v>4059743.41</v>
      </c>
      <c r="D50" s="11">
        <v>89269000</v>
      </c>
      <c r="E50" s="11">
        <v>89110602.489999995</v>
      </c>
      <c r="F50" s="11">
        <v>4184784.51</v>
      </c>
      <c r="G50" s="11">
        <f t="shared" si="0"/>
        <v>4.6878362141392866</v>
      </c>
      <c r="H50" s="11">
        <f t="shared" si="1"/>
        <v>4.696169022613911</v>
      </c>
      <c r="I50" s="12">
        <f t="shared" si="2"/>
        <v>103.08002470530519</v>
      </c>
    </row>
    <row r="51" spans="1:10" ht="31.5" x14ac:dyDescent="0.25">
      <c r="A51" s="9" t="s">
        <v>86</v>
      </c>
      <c r="B51" s="10" t="s">
        <v>87</v>
      </c>
      <c r="C51" s="11">
        <v>0</v>
      </c>
      <c r="D51" s="11">
        <v>12500000</v>
      </c>
      <c r="E51" s="11">
        <v>12500000</v>
      </c>
      <c r="F51" s="11">
        <v>0</v>
      </c>
      <c r="G51" s="11">
        <f t="shared" si="0"/>
        <v>0</v>
      </c>
      <c r="H51" s="11">
        <f t="shared" si="1"/>
        <v>0</v>
      </c>
      <c r="I51" s="12">
        <v>0</v>
      </c>
    </row>
    <row r="52" spans="1:10" ht="31.5" x14ac:dyDescent="0.25">
      <c r="A52" s="9" t="s">
        <v>88</v>
      </c>
      <c r="B52" s="10" t="s">
        <v>89</v>
      </c>
      <c r="C52" s="11">
        <v>0</v>
      </c>
      <c r="D52" s="11">
        <v>12744000</v>
      </c>
      <c r="E52" s="11">
        <v>9877700</v>
      </c>
      <c r="F52" s="11">
        <v>0</v>
      </c>
      <c r="G52" s="11">
        <f t="shared" si="0"/>
        <v>0</v>
      </c>
      <c r="H52" s="11">
        <f t="shared" si="1"/>
        <v>0</v>
      </c>
      <c r="I52" s="12">
        <v>0</v>
      </c>
    </row>
    <row r="53" spans="1:10" ht="31.5" x14ac:dyDescent="0.25">
      <c r="A53" s="9" t="s">
        <v>90</v>
      </c>
      <c r="B53" s="10" t="s">
        <v>91</v>
      </c>
      <c r="C53" s="11">
        <v>0</v>
      </c>
      <c r="D53" s="11">
        <v>1000000</v>
      </c>
      <c r="E53" s="11">
        <v>1000000</v>
      </c>
      <c r="F53" s="11">
        <v>0</v>
      </c>
      <c r="G53" s="11">
        <f t="shared" si="0"/>
        <v>0</v>
      </c>
      <c r="H53" s="11">
        <f t="shared" si="1"/>
        <v>0</v>
      </c>
      <c r="I53" s="12">
        <v>0</v>
      </c>
    </row>
    <row r="54" spans="1:10" ht="47.25" x14ac:dyDescent="0.25">
      <c r="A54" s="9" t="s">
        <v>92</v>
      </c>
      <c r="B54" s="10" t="s">
        <v>93</v>
      </c>
      <c r="C54" s="11">
        <v>0</v>
      </c>
      <c r="D54" s="11">
        <v>5000000</v>
      </c>
      <c r="E54" s="11">
        <v>5000000</v>
      </c>
      <c r="F54" s="11">
        <v>0</v>
      </c>
      <c r="G54" s="11">
        <f t="shared" si="0"/>
        <v>0</v>
      </c>
      <c r="H54" s="11">
        <f t="shared" si="1"/>
        <v>0</v>
      </c>
      <c r="I54" s="12">
        <v>0</v>
      </c>
    </row>
    <row r="55" spans="1:10" ht="31.5" x14ac:dyDescent="0.25">
      <c r="A55" s="9" t="s">
        <v>94</v>
      </c>
      <c r="B55" s="10" t="s">
        <v>95</v>
      </c>
      <c r="C55" s="11">
        <v>0</v>
      </c>
      <c r="D55" s="11">
        <v>64915300</v>
      </c>
      <c r="E55" s="11">
        <v>64915300</v>
      </c>
      <c r="F55" s="11">
        <v>0</v>
      </c>
      <c r="G55" s="11">
        <f t="shared" si="0"/>
        <v>0</v>
      </c>
      <c r="H55" s="11">
        <f t="shared" si="1"/>
        <v>0</v>
      </c>
      <c r="I55" s="12">
        <v>0</v>
      </c>
    </row>
    <row r="56" spans="1:10" ht="31.5" x14ac:dyDescent="0.25">
      <c r="A56" s="9" t="s">
        <v>96</v>
      </c>
      <c r="B56" s="10" t="s">
        <v>97</v>
      </c>
      <c r="C56" s="11">
        <v>0</v>
      </c>
      <c r="D56" s="11">
        <v>25260000</v>
      </c>
      <c r="E56" s="11">
        <v>25260000</v>
      </c>
      <c r="F56" s="11">
        <v>0</v>
      </c>
      <c r="G56" s="11">
        <f t="shared" si="0"/>
        <v>0</v>
      </c>
      <c r="H56" s="11">
        <f t="shared" si="1"/>
        <v>0</v>
      </c>
      <c r="I56" s="12">
        <v>0</v>
      </c>
    </row>
    <row r="57" spans="1:10" ht="31.5" x14ac:dyDescent="0.25">
      <c r="A57" s="17" t="s">
        <v>104</v>
      </c>
      <c r="B57" s="18" t="s">
        <v>105</v>
      </c>
      <c r="C57" s="11">
        <v>4837733.7300000004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2">
        <f t="shared" si="2"/>
        <v>0</v>
      </c>
    </row>
    <row r="58" spans="1:10" ht="31.5" x14ac:dyDescent="0.25">
      <c r="A58" s="9" t="s">
        <v>98</v>
      </c>
      <c r="B58" s="10" t="s">
        <v>99</v>
      </c>
      <c r="C58" s="11">
        <v>0</v>
      </c>
      <c r="D58" s="11">
        <v>22200000</v>
      </c>
      <c r="E58" s="11">
        <v>22200000</v>
      </c>
      <c r="F58" s="11">
        <v>0</v>
      </c>
      <c r="G58" s="11">
        <f t="shared" si="0"/>
        <v>0</v>
      </c>
      <c r="H58" s="11">
        <f t="shared" si="1"/>
        <v>0</v>
      </c>
      <c r="I58" s="12">
        <v>0</v>
      </c>
    </row>
    <row r="59" spans="1:10" ht="15.75" x14ac:dyDescent="0.25">
      <c r="A59" s="13" t="s">
        <v>112</v>
      </c>
      <c r="B59" s="14"/>
      <c r="C59" s="15">
        <f>SUM(C42:C58)</f>
        <v>844101679.32000017</v>
      </c>
      <c r="D59" s="15">
        <f t="shared" ref="D59:F59" si="4">SUM(D42:D58)</f>
        <v>4473046097.5300007</v>
      </c>
      <c r="E59" s="15">
        <f t="shared" si="4"/>
        <v>4532091942.3899994</v>
      </c>
      <c r="F59" s="15">
        <f t="shared" si="4"/>
        <v>757941081.95000005</v>
      </c>
      <c r="G59" s="15">
        <f t="shared" si="0"/>
        <v>16.944629351540382</v>
      </c>
      <c r="H59" s="15">
        <f t="shared" si="1"/>
        <v>16.72386817356357</v>
      </c>
      <c r="I59" s="16">
        <f t="shared" si="2"/>
        <v>89.792628129894226</v>
      </c>
    </row>
    <row r="60" spans="1:10" ht="47.25" x14ac:dyDescent="0.25">
      <c r="A60" s="9" t="s">
        <v>100</v>
      </c>
      <c r="B60" s="10" t="s">
        <v>101</v>
      </c>
      <c r="C60" s="11">
        <v>0</v>
      </c>
      <c r="D60" s="11">
        <v>5000000</v>
      </c>
      <c r="E60" s="11">
        <v>5000000</v>
      </c>
      <c r="F60" s="11">
        <v>0</v>
      </c>
      <c r="G60" s="11">
        <f t="shared" si="0"/>
        <v>0</v>
      </c>
      <c r="H60" s="11">
        <f t="shared" si="1"/>
        <v>0</v>
      </c>
      <c r="I60" s="12">
        <v>0</v>
      </c>
    </row>
    <row r="61" spans="1:10" ht="15.75" x14ac:dyDescent="0.25">
      <c r="A61" s="13" t="s">
        <v>113</v>
      </c>
      <c r="B61" s="14"/>
      <c r="C61" s="15">
        <f>C60</f>
        <v>0</v>
      </c>
      <c r="D61" s="15">
        <f t="shared" ref="D61:F61" si="5">D60</f>
        <v>5000000</v>
      </c>
      <c r="E61" s="15">
        <f t="shared" si="5"/>
        <v>5000000</v>
      </c>
      <c r="F61" s="15">
        <f t="shared" si="5"/>
        <v>0</v>
      </c>
      <c r="G61" s="15">
        <f t="shared" si="0"/>
        <v>0</v>
      </c>
      <c r="H61" s="15">
        <f t="shared" si="1"/>
        <v>0</v>
      </c>
      <c r="I61" s="16">
        <v>0</v>
      </c>
      <c r="J61" s="4"/>
    </row>
    <row r="62" spans="1:10" ht="15.75" x14ac:dyDescent="0.25">
      <c r="A62" s="13" t="s">
        <v>114</v>
      </c>
      <c r="B62" s="14"/>
      <c r="C62" s="15">
        <f>C41+C59+C61</f>
        <v>11976458502.530001</v>
      </c>
      <c r="D62" s="15">
        <f t="shared" ref="D62:F62" si="6">D41+D59+D61</f>
        <v>64952270127.899994</v>
      </c>
      <c r="E62" s="15">
        <f t="shared" si="6"/>
        <v>70939502360.529999</v>
      </c>
      <c r="F62" s="15">
        <f t="shared" si="6"/>
        <v>12526973999.799999</v>
      </c>
      <c r="G62" s="15">
        <f t="shared" si="0"/>
        <v>19.286429827829966</v>
      </c>
      <c r="H62" s="15">
        <f t="shared" si="1"/>
        <v>17.658671942939762</v>
      </c>
      <c r="I62" s="16">
        <f t="shared" si="2"/>
        <v>104.59664680634684</v>
      </c>
      <c r="J62" s="4"/>
    </row>
    <row r="63" spans="1:10" ht="16.5" thickBot="1" x14ac:dyDescent="0.3">
      <c r="A63" s="19" t="s">
        <v>102</v>
      </c>
      <c r="B63" s="20"/>
      <c r="C63" s="21">
        <v>289555176.36999995</v>
      </c>
      <c r="D63" s="21">
        <v>2996769169.0100002</v>
      </c>
      <c r="E63" s="21">
        <v>1448292782.9000001</v>
      </c>
      <c r="F63" s="21">
        <v>303361100.89999998</v>
      </c>
      <c r="G63" s="21">
        <f t="shared" si="0"/>
        <v>10.122938531172124</v>
      </c>
      <c r="H63" s="21">
        <f t="shared" si="1"/>
        <v>20.946117006297758</v>
      </c>
      <c r="I63" s="22">
        <f t="shared" si="2"/>
        <v>104.76797710995108</v>
      </c>
      <c r="J63" s="4"/>
    </row>
    <row r="64" spans="1:10" ht="19.5" thickBot="1" x14ac:dyDescent="0.3">
      <c r="A64" s="23" t="s">
        <v>115</v>
      </c>
      <c r="B64" s="24"/>
      <c r="C64" s="25">
        <f>C62+C63</f>
        <v>12266013678.900002</v>
      </c>
      <c r="D64" s="25">
        <f t="shared" ref="D64:F64" si="7">D62+D63</f>
        <v>67949039296.909996</v>
      </c>
      <c r="E64" s="25">
        <f t="shared" si="7"/>
        <v>72387795143.429993</v>
      </c>
      <c r="F64" s="25">
        <f t="shared" si="7"/>
        <v>12830335100.699999</v>
      </c>
      <c r="G64" s="25">
        <f t="shared" si="0"/>
        <v>18.882290659970323</v>
      </c>
      <c r="H64" s="25">
        <f t="shared" si="1"/>
        <v>17.724445226267534</v>
      </c>
      <c r="I64" s="25">
        <f t="shared" si="2"/>
        <v>104.60069128058078</v>
      </c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13">
    <mergeCell ref="A1:F1"/>
    <mergeCell ref="A4:F4"/>
    <mergeCell ref="H6:H7"/>
    <mergeCell ref="I6:I7"/>
    <mergeCell ref="A2:I3"/>
    <mergeCell ref="A5:I5"/>
    <mergeCell ref="E6:E7"/>
    <mergeCell ref="F6:F7"/>
    <mergeCell ref="C6:C7"/>
    <mergeCell ref="G6:G7"/>
    <mergeCell ref="A6:A7"/>
    <mergeCell ref="B6:B7"/>
    <mergeCell ref="D6:D7"/>
  </mergeCells>
  <pageMargins left="0.39370078740157483" right="0" top="0.78740157480314965" bottom="0.39370078740157483" header="0.59055118110236227" footer="0.39370078740157483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3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Исполнение расходов областного бюджета по (ЦСР, ВР) &lt;/VariantName&gt;&#10;  &lt;VariantLink&gt;58645641&lt;/VariantLink&gt;&#10;  &lt;SvodReportLink xsi:nil=&quot;true&quot; /&gt;&#10;  &lt;ReportLink&gt;5810211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1E64779-23FA-401A-ABEA-7998518080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</dc:creator>
  <cp:lastModifiedBy>Lobach IA.</cp:lastModifiedBy>
  <cp:lastPrinted>2021-06-24T05:35:38Z</cp:lastPrinted>
  <dcterms:created xsi:type="dcterms:W3CDTF">2021-06-16T16:31:12Z</dcterms:created>
  <dcterms:modified xsi:type="dcterms:W3CDTF">2021-06-24T05:36:05Z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Исполнение расходов областного бюджета по (ЦСР ВР) .xlsx</vt:lpwstr>
  </property>
  <property fmtid="{D5CDD505-2E9C-101B-9397-08002B2CF9AE}" pid="4" name="Версия клиента">
    <vt:lpwstr>21.1.9.6031 (.NET 4.0)</vt:lpwstr>
  </property>
  <property fmtid="{D5CDD505-2E9C-101B-9397-08002B2CF9AE}" pid="5" name="Версия базы">
    <vt:lpwstr>21.1.1280.205248174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bks_2021</vt:lpwstr>
  </property>
  <property fmtid="{D5CDD505-2E9C-101B-9397-08002B2CF9AE}" pid="9" name="Пользователь">
    <vt:lpwstr>зиновкина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