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3250" windowHeight="6540" activeTab="0"/>
  </bookViews>
  <sheets>
    <sheet name="2017" sheetId="1" r:id="rId1"/>
  </sheets>
  <definedNames>
    <definedName name="_xlnm.Print_Titles" localSheetId="0">'2017'!$A:$A</definedName>
    <definedName name="_xlnm.Print_Area" localSheetId="0">'2017'!$A$1:$BR$32</definedName>
  </definedNames>
  <calcPr fullCalcOnLoad="1"/>
</workbook>
</file>

<file path=xl/sharedStrings.xml><?xml version="1.0" encoding="utf-8"?>
<sst xmlns="http://schemas.openxmlformats.org/spreadsheetml/2006/main" count="123" uniqueCount="57">
  <si>
    <t>Утверждено</t>
  </si>
  <si>
    <t>Исполнено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</si>
  <si>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</si>
  <si>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</si>
  <si>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</si>
  <si>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</si>
  <si>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</si>
  <si>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</si>
  <si>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</si>
  <si>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</si>
  <si>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</si>
  <si>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</si>
  <si>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</si>
  <si>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</si>
  <si>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</si>
  <si>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</si>
  <si>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</si>
  <si>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</si>
  <si>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</si>
  <si>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</si>
  <si>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</si>
  <si>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</si>
  <si>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</si>
  <si>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</si>
  <si>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г.Калуга</t>
  </si>
  <si>
    <t>г.Обнинск</t>
  </si>
  <si>
    <t>Наименование муниципального образования</t>
  </si>
  <si>
    <t>% исполнения</t>
  </si>
  <si>
    <t>г.Киров и Кировский</t>
  </si>
  <si>
    <t>г.Людиново и Людиновский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</si>
  <si>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</si>
  <si>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 xml:space="preserve">Выплата компенсации части родительской платы за присмотр и уход за ребенком 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</si>
  <si>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</si>
  <si>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</si>
  <si>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Обеспечение социальных выплат, пособий, компенсации детям, семьям с детьми</t>
  </si>
  <si>
    <t>Организация предоставления мер социальной поддержки по предоставлению субсидий на оплату жилого помещения и коммунальных услуг гражданам Калужской области</t>
  </si>
  <si>
    <t>Организация предоставления социальной помощи отдельным категориям граждан, находящимся в трудной жизненной ситуации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</si>
  <si>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</si>
  <si>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ежемесячных денежных выплат работникам муниципальных общеобразовательных организаций области</t>
  </si>
  <si>
    <t>Осуществление первичного воинского учета на территориях, где отсутствуют военные комиссариаты</t>
  </si>
  <si>
    <t>Формирование и содержание архивных фондов</t>
  </si>
  <si>
    <t xml:space="preserve">ИТОГО </t>
  </si>
  <si>
    <t>ВСЕГО</t>
  </si>
  <si>
    <t>Осуществление деятельности по образованию патронатных семей для граждан пожилого возраста и инвалидов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</si>
  <si>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</si>
  <si>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 xml:space="preserve">Организация исполнения полномочий по обеспечению предоставления гражданам мер социальной поддержки </t>
  </si>
  <si>
    <t>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</t>
  </si>
  <si>
    <t>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</t>
  </si>
  <si>
    <t>Субвенции, предоставляемые бюджетам муниципальных образований области в 1 квартале 2018 года</t>
  </si>
  <si>
    <t xml:space="preserve"> Исполнение государственных полномочий на 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</si>
  <si>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 xml:space="preserve"> Осуществление полномочий на  государственную регистрацию актов гражданского состояния  
(за исключением мероприятий по переводу в электронную форму книг государственной регистрации актов гражданского состояния)</t>
  </si>
  <si>
    <t>Осуществление полномочий
по составлению (изменению) списков кандидатов в присяжные
заседатели федеральных судов общей юрисдикции в Российской
Федерации</t>
  </si>
  <si>
    <t>Не распределено</t>
  </si>
  <si>
    <t xml:space="preserve">Осуществление переданных полномочий
Российской Федерации по предоставлению отдельных мер социальной
поддержки граждан, подвергшихся воздействию радиации
</t>
  </si>
  <si>
    <t xml:space="preserve">Исполнение государственных полномочий по
осуществлению регионального государственного надзора в области 
технического состояния и эксплуатации аттракционов  (за исключением стационарных механизированных), а также их государственной регистрации
</t>
  </si>
  <si>
    <t xml:space="preserve"> Осуществление государственных полномочий
 по проведению Всероссийской переписи населения </t>
  </si>
  <si>
    <t>Субвенции, предоставляемые бюджетам муниципальных образований области за 9 месяцев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</si>
</sst>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</numFmts>
  <fonts count="51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9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1" fillId="20" borderId="0">
      <alignment/>
      <protection/>
    </xf>
    <xf numFmtId="0" fontId="31" fillId="0" borderId="0">
      <alignment horizontal="left" vertical="top"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wrapText="1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0" borderId="3">
      <alignment/>
      <protection/>
    </xf>
    <xf numFmtId="0" fontId="31" fillId="0" borderId="2">
      <alignment horizontal="center" vertical="center" shrinkToFit="1"/>
      <protection/>
    </xf>
    <xf numFmtId="0" fontId="31" fillId="20" borderId="4">
      <alignment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0" fontId="31" fillId="20" borderId="5">
      <alignment/>
      <protection/>
    </xf>
    <xf numFmtId="0" fontId="31" fillId="0" borderId="4">
      <alignment/>
      <protection/>
    </xf>
    <xf numFmtId="0" fontId="31" fillId="0" borderId="0">
      <alignment horizontal="left" wrapText="1"/>
      <protection/>
    </xf>
    <xf numFmtId="49" fontId="31" fillId="0" borderId="2">
      <alignment horizontal="left" vertical="top" wrapText="1"/>
      <protection/>
    </xf>
    <xf numFmtId="4" fontId="31" fillId="22" borderId="2">
      <alignment horizontal="right" vertical="top" shrinkToFit="1"/>
      <protection/>
    </xf>
    <xf numFmtId="0" fontId="31" fillId="20" borderId="5">
      <alignment horizontal="center"/>
      <protection/>
    </xf>
    <xf numFmtId="0" fontId="31" fillId="20" borderId="0">
      <alignment horizontal="center"/>
      <protection/>
    </xf>
    <xf numFmtId="4" fontId="31" fillId="0" borderId="2">
      <alignment horizontal="right" vertical="top" shrinkToFit="1"/>
      <protection/>
    </xf>
    <xf numFmtId="49" fontId="33" fillId="0" borderId="2">
      <alignment horizontal="left" vertical="top" wrapText="1"/>
      <protection/>
    </xf>
    <xf numFmtId="4" fontId="31" fillId="0" borderId="3">
      <alignment horizontal="right" shrinkToFit="1"/>
      <protection/>
    </xf>
    <xf numFmtId="4" fontId="31" fillId="0" borderId="0">
      <alignment horizontal="right" shrinkToFit="1"/>
      <protection/>
    </xf>
    <xf numFmtId="0" fontId="31" fillId="20" borderId="0">
      <alignment horizontal="left"/>
      <protection/>
    </xf>
    <xf numFmtId="0" fontId="31" fillId="20" borderId="4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6" applyNumberFormat="0" applyAlignment="0" applyProtection="0"/>
    <xf numFmtId="0" fontId="35" fillId="30" borderId="7" applyNumberFormat="0" applyAlignment="0" applyProtection="0"/>
    <xf numFmtId="0" fontId="36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31" borderId="12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3" fillId="0" borderId="0">
      <alignment/>
      <protection/>
    </xf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9" fontId="49" fillId="36" borderId="15" xfId="0" applyNumberFormat="1" applyFont="1" applyFill="1" applyBorder="1" applyAlignment="1">
      <alignment horizontal="left" wrapText="1"/>
    </xf>
    <xf numFmtId="4" fontId="5" fillId="0" borderId="15" xfId="0" applyNumberFormat="1" applyFont="1" applyFill="1" applyBorder="1" applyAlignment="1">
      <alignment horizontal="right" vertical="center" shrinkToFit="1"/>
    </xf>
    <xf numFmtId="4" fontId="49" fillId="0" borderId="15" xfId="0" applyNumberFormat="1" applyFont="1" applyFill="1" applyBorder="1" applyAlignment="1">
      <alignment horizontal="right" vertical="center"/>
    </xf>
    <xf numFmtId="49" fontId="5" fillId="36" borderId="15" xfId="0" applyNumberFormat="1" applyFont="1" applyFill="1" applyBorder="1" applyAlignment="1">
      <alignment horizontal="left" wrapText="1"/>
    </xf>
    <xf numFmtId="4" fontId="4" fillId="37" borderId="15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 shrinkToFit="1"/>
    </xf>
    <xf numFmtId="49" fontId="4" fillId="37" borderId="15" xfId="0" applyNumberFormat="1" applyFont="1" applyFill="1" applyBorder="1" applyAlignment="1">
      <alignment horizontal="left" wrapText="1"/>
    </xf>
    <xf numFmtId="4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49" fontId="7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" fontId="50" fillId="37" borderId="15" xfId="0" applyNumberFormat="1" applyFont="1" applyFill="1" applyBorder="1" applyAlignment="1">
      <alignment horizontal="right" vertical="center"/>
    </xf>
    <xf numFmtId="4" fontId="50" fillId="0" borderId="15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38" borderId="17" xfId="0" applyFont="1" applyFill="1" applyBorder="1" applyAlignment="1">
      <alignment horizontal="center" vertical="center"/>
    </xf>
    <xf numFmtId="49" fontId="7" fillId="38" borderId="15" xfId="0" applyNumberFormat="1" applyFont="1" applyFill="1" applyBorder="1" applyAlignment="1">
      <alignment horizontal="center" vertical="center" wrapText="1"/>
    </xf>
    <xf numFmtId="4" fontId="49" fillId="38" borderId="15" xfId="0" applyNumberFormat="1" applyFont="1" applyFill="1" applyBorder="1" applyAlignment="1">
      <alignment horizontal="right" vertical="center"/>
    </xf>
    <xf numFmtId="4" fontId="5" fillId="38" borderId="15" xfId="0" applyNumberFormat="1" applyFont="1" applyFill="1" applyBorder="1" applyAlignment="1">
      <alignment horizontal="right" vertical="center" shrinkToFit="1"/>
    </xf>
    <xf numFmtId="4" fontId="4" fillId="38" borderId="15" xfId="0" applyNumberFormat="1" applyFont="1" applyFill="1" applyBorder="1" applyAlignment="1">
      <alignment horizontal="right" vertical="center"/>
    </xf>
    <xf numFmtId="4" fontId="50" fillId="38" borderId="15" xfId="0" applyNumberFormat="1" applyFont="1" applyFill="1" applyBorder="1" applyAlignment="1">
      <alignment horizontal="right" vertical="center"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6" fillId="0" borderId="17" xfId="0" applyFont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37" borderId="19" xfId="0" applyNumberFormat="1" applyFont="1" applyFill="1" applyBorder="1" applyAlignment="1">
      <alignment horizontal="center" vertical="center" wrapText="1"/>
    </xf>
    <xf numFmtId="49" fontId="7" fillId="37" borderId="18" xfId="0" applyNumberFormat="1" applyFont="1" applyFill="1" applyBorder="1" applyAlignment="1">
      <alignment horizontal="center" vertical="center" wrapText="1"/>
    </xf>
    <xf numFmtId="49" fontId="7" fillId="37" borderId="20" xfId="0" applyNumberFormat="1" applyFont="1" applyFill="1" applyBorder="1" applyAlignment="1">
      <alignment horizontal="center" vertical="center" wrapText="1"/>
    </xf>
    <xf numFmtId="49" fontId="7" fillId="38" borderId="19" xfId="0" applyNumberFormat="1" applyFont="1" applyFill="1" applyBorder="1" applyAlignment="1">
      <alignment horizontal="center" vertical="center" wrapText="1"/>
    </xf>
    <xf numFmtId="49" fontId="7" fillId="38" borderId="18" xfId="0" applyNumberFormat="1" applyFont="1" applyFill="1" applyBorder="1" applyAlignment="1">
      <alignment horizontal="center" vertical="center" wrapText="1"/>
    </xf>
    <xf numFmtId="49" fontId="7" fillId="38" borderId="2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3"/>
  <sheetViews>
    <sheetView tabSelected="1" zoomScale="80" zoomScaleNormal="80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7" sqref="M17"/>
    </sheetView>
  </sheetViews>
  <sheetFormatPr defaultColWidth="9.140625" defaultRowHeight="12.75"/>
  <cols>
    <col min="1" max="1" width="19.7109375" style="0" customWidth="1"/>
    <col min="2" max="2" width="17.140625" style="0" customWidth="1"/>
    <col min="3" max="3" width="17.421875" style="0" customWidth="1"/>
    <col min="4" max="4" width="12.140625" style="0" customWidth="1"/>
    <col min="5" max="6" width="16.00390625" style="0" customWidth="1"/>
    <col min="7" max="7" width="12.8515625" style="0" customWidth="1"/>
    <col min="8" max="8" width="15.28125" style="0" customWidth="1"/>
    <col min="9" max="9" width="13.57421875" style="0" bestFit="1" customWidth="1"/>
    <col min="10" max="10" width="12.57421875" style="0" customWidth="1"/>
    <col min="11" max="11" width="16.00390625" style="0" customWidth="1"/>
    <col min="12" max="12" width="16.421875" style="0" bestFit="1" customWidth="1"/>
    <col min="13" max="13" width="13.28125" style="0" customWidth="1"/>
    <col min="14" max="15" width="15.00390625" style="0" customWidth="1"/>
    <col min="16" max="16" width="12.8515625" style="0" customWidth="1"/>
    <col min="17" max="18" width="14.8515625" style="0" bestFit="1" customWidth="1"/>
    <col min="19" max="19" width="12.140625" style="0" customWidth="1"/>
    <col min="20" max="21" width="16.00390625" style="0" customWidth="1"/>
    <col min="22" max="22" width="12.28125" style="0" customWidth="1"/>
    <col min="23" max="23" width="17.140625" style="0" customWidth="1"/>
    <col min="24" max="24" width="16.57421875" style="0" customWidth="1"/>
    <col min="25" max="25" width="13.00390625" style="0" customWidth="1"/>
    <col min="26" max="27" width="14.8515625" style="0" bestFit="1" customWidth="1"/>
    <col min="28" max="28" width="12.8515625" style="0" customWidth="1"/>
    <col min="29" max="29" width="15.7109375" style="0" customWidth="1"/>
    <col min="30" max="30" width="14.00390625" style="0" customWidth="1"/>
    <col min="31" max="31" width="12.140625" style="0" customWidth="1"/>
    <col min="32" max="32" width="14.28125" style="0" customWidth="1"/>
    <col min="33" max="33" width="13.140625" style="0" customWidth="1"/>
    <col min="34" max="34" width="12.140625" style="0" customWidth="1"/>
    <col min="35" max="36" width="15.7109375" style="0" customWidth="1"/>
    <col min="37" max="37" width="13.28125" style="0" customWidth="1"/>
    <col min="38" max="39" width="14.8515625" style="0" bestFit="1" customWidth="1"/>
    <col min="40" max="40" width="7.421875" style="0" customWidth="1"/>
    <col min="41" max="42" width="13.57421875" style="0" bestFit="1" customWidth="1"/>
    <col min="43" max="43" width="9.140625" style="0" customWidth="1"/>
    <col min="44" max="45" width="13.57421875" style="0" bestFit="1" customWidth="1"/>
    <col min="46" max="46" width="10.00390625" style="0" customWidth="1"/>
    <col min="47" max="48" width="12.00390625" style="25" hidden="1" customWidth="1"/>
    <col min="49" max="49" width="9.57421875" style="25" hidden="1" customWidth="1"/>
    <col min="50" max="50" width="14.8515625" style="0" bestFit="1" customWidth="1"/>
    <col min="51" max="51" width="15.7109375" style="0" customWidth="1"/>
    <col min="52" max="52" width="11.8515625" style="0" customWidth="1"/>
    <col min="53" max="54" width="13.57421875" style="0" bestFit="1" customWidth="1"/>
    <col min="55" max="55" width="13.140625" style="0" bestFit="1" customWidth="1"/>
    <col min="56" max="56" width="13.57421875" style="0" customWidth="1"/>
    <col min="57" max="57" width="13.421875" style="0" customWidth="1"/>
    <col min="58" max="58" width="13.00390625" style="0" customWidth="1"/>
    <col min="59" max="59" width="13.57421875" style="0" customWidth="1"/>
    <col min="60" max="60" width="11.7109375" style="0" bestFit="1" customWidth="1"/>
    <col min="61" max="61" width="13.00390625" style="0" customWidth="1"/>
    <col min="62" max="62" width="13.57421875" style="0" bestFit="1" customWidth="1"/>
    <col min="63" max="64" width="13.00390625" style="0" customWidth="1"/>
    <col min="65" max="65" width="13.57421875" style="0" hidden="1" customWidth="1"/>
    <col min="66" max="67" width="13.00390625" style="0" hidden="1" customWidth="1"/>
    <col min="68" max="68" width="18.140625" style="0" customWidth="1"/>
    <col min="69" max="69" width="20.421875" style="0" customWidth="1"/>
    <col min="70" max="70" width="13.140625" style="0" customWidth="1"/>
    <col min="71" max="71" width="16.00390625" style="0" customWidth="1"/>
    <col min="72" max="72" width="16.28125" style="0" customWidth="1"/>
    <col min="73" max="73" width="15.00390625" style="0" customWidth="1"/>
  </cols>
  <sheetData>
    <row r="1" spans="1:70" ht="42.75" customHeight="1" hidden="1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</row>
    <row r="2" spans="1:70" ht="42.75" customHeight="1">
      <c r="A2" s="16"/>
      <c r="B2" s="17" t="s">
        <v>56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6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8"/>
      <c r="AV2" s="18"/>
      <c r="AW2" s="18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</row>
    <row r="3" spans="1:70" s="2" customFormat="1" ht="317.25" customHeight="1">
      <c r="A3" s="39" t="s">
        <v>26</v>
      </c>
      <c r="B3" s="27" t="s">
        <v>30</v>
      </c>
      <c r="C3" s="28"/>
      <c r="D3" s="29"/>
      <c r="E3" s="30" t="s">
        <v>46</v>
      </c>
      <c r="F3" s="31"/>
      <c r="G3" s="32"/>
      <c r="H3" s="27" t="s">
        <v>31</v>
      </c>
      <c r="I3" s="28"/>
      <c r="J3" s="29"/>
      <c r="K3" s="27" t="s">
        <v>32</v>
      </c>
      <c r="L3" s="28"/>
      <c r="M3" s="29"/>
      <c r="N3" s="27" t="s">
        <v>33</v>
      </c>
      <c r="O3" s="28"/>
      <c r="P3" s="29"/>
      <c r="Q3" s="27" t="s">
        <v>45</v>
      </c>
      <c r="R3" s="28"/>
      <c r="S3" s="29"/>
      <c r="T3" s="27" t="s">
        <v>43</v>
      </c>
      <c r="U3" s="28"/>
      <c r="V3" s="29"/>
      <c r="W3" s="30" t="s">
        <v>34</v>
      </c>
      <c r="X3" s="31"/>
      <c r="Y3" s="32"/>
      <c r="Z3" s="33" t="s">
        <v>35</v>
      </c>
      <c r="AA3" s="34"/>
      <c r="AB3" s="35"/>
      <c r="AC3" s="33" t="s">
        <v>36</v>
      </c>
      <c r="AD3" s="34"/>
      <c r="AE3" s="35"/>
      <c r="AF3" s="33" t="s">
        <v>37</v>
      </c>
      <c r="AG3" s="34"/>
      <c r="AH3" s="35"/>
      <c r="AI3" s="33" t="s">
        <v>38</v>
      </c>
      <c r="AJ3" s="34"/>
      <c r="AK3" s="35"/>
      <c r="AL3" s="33" t="s">
        <v>47</v>
      </c>
      <c r="AM3" s="34"/>
      <c r="AN3" s="35"/>
      <c r="AO3" s="33" t="s">
        <v>39</v>
      </c>
      <c r="AP3" s="34"/>
      <c r="AQ3" s="35"/>
      <c r="AR3" s="33" t="s">
        <v>49</v>
      </c>
      <c r="AS3" s="34"/>
      <c r="AT3" s="35"/>
      <c r="AU3" s="36" t="s">
        <v>50</v>
      </c>
      <c r="AV3" s="37"/>
      <c r="AW3" s="38"/>
      <c r="AX3" s="33" t="s">
        <v>53</v>
      </c>
      <c r="AY3" s="34"/>
      <c r="AZ3" s="35"/>
      <c r="BA3" s="33" t="s">
        <v>40</v>
      </c>
      <c r="BB3" s="34"/>
      <c r="BC3" s="35"/>
      <c r="BD3" s="33" t="s">
        <v>44</v>
      </c>
      <c r="BE3" s="34"/>
      <c r="BF3" s="35"/>
      <c r="BG3" s="33" t="s">
        <v>51</v>
      </c>
      <c r="BH3" s="34"/>
      <c r="BI3" s="35"/>
      <c r="BJ3" s="33" t="s">
        <v>54</v>
      </c>
      <c r="BK3" s="34"/>
      <c r="BL3" s="35"/>
      <c r="BM3" s="33" t="s">
        <v>55</v>
      </c>
      <c r="BN3" s="34"/>
      <c r="BO3" s="35"/>
      <c r="BP3" s="40" t="s">
        <v>41</v>
      </c>
      <c r="BQ3" s="41"/>
      <c r="BR3" s="42"/>
    </row>
    <row r="4" spans="1:70" s="2" customFormat="1" ht="42" customHeight="1">
      <c r="A4" s="39"/>
      <c r="B4" s="12" t="s">
        <v>0</v>
      </c>
      <c r="C4" s="12" t="s">
        <v>1</v>
      </c>
      <c r="D4" s="12" t="s">
        <v>27</v>
      </c>
      <c r="E4" s="12" t="s">
        <v>0</v>
      </c>
      <c r="F4" s="12" t="s">
        <v>1</v>
      </c>
      <c r="G4" s="12" t="s">
        <v>27</v>
      </c>
      <c r="H4" s="12" t="s">
        <v>0</v>
      </c>
      <c r="I4" s="12" t="s">
        <v>1</v>
      </c>
      <c r="J4" s="12" t="s">
        <v>27</v>
      </c>
      <c r="K4" s="12" t="s">
        <v>0</v>
      </c>
      <c r="L4" s="12" t="s">
        <v>1</v>
      </c>
      <c r="M4" s="12" t="s">
        <v>27</v>
      </c>
      <c r="N4" s="12" t="s">
        <v>0</v>
      </c>
      <c r="O4" s="12" t="s">
        <v>1</v>
      </c>
      <c r="P4" s="12" t="s">
        <v>27</v>
      </c>
      <c r="Q4" s="12" t="s">
        <v>0</v>
      </c>
      <c r="R4" s="12" t="s">
        <v>1</v>
      </c>
      <c r="S4" s="12" t="s">
        <v>27</v>
      </c>
      <c r="T4" s="12" t="s">
        <v>0</v>
      </c>
      <c r="U4" s="12" t="s">
        <v>1</v>
      </c>
      <c r="V4" s="12" t="s">
        <v>27</v>
      </c>
      <c r="W4" s="12" t="s">
        <v>0</v>
      </c>
      <c r="X4" s="12" t="s">
        <v>1</v>
      </c>
      <c r="Y4" s="12" t="s">
        <v>27</v>
      </c>
      <c r="Z4" s="12" t="s">
        <v>0</v>
      </c>
      <c r="AA4" s="12" t="s">
        <v>1</v>
      </c>
      <c r="AB4" s="12" t="s">
        <v>27</v>
      </c>
      <c r="AC4" s="12" t="s">
        <v>0</v>
      </c>
      <c r="AD4" s="12" t="s">
        <v>1</v>
      </c>
      <c r="AE4" s="12" t="s">
        <v>27</v>
      </c>
      <c r="AF4" s="12" t="s">
        <v>0</v>
      </c>
      <c r="AG4" s="12" t="s">
        <v>1</v>
      </c>
      <c r="AH4" s="12" t="s">
        <v>27</v>
      </c>
      <c r="AI4" s="12" t="s">
        <v>0</v>
      </c>
      <c r="AJ4" s="12" t="s">
        <v>1</v>
      </c>
      <c r="AK4" s="12" t="s">
        <v>27</v>
      </c>
      <c r="AL4" s="12" t="s">
        <v>0</v>
      </c>
      <c r="AM4" s="12" t="s">
        <v>1</v>
      </c>
      <c r="AN4" s="12" t="s">
        <v>27</v>
      </c>
      <c r="AO4" s="12" t="s">
        <v>0</v>
      </c>
      <c r="AP4" s="12" t="s">
        <v>1</v>
      </c>
      <c r="AQ4" s="12" t="s">
        <v>27</v>
      </c>
      <c r="AR4" s="12" t="s">
        <v>0</v>
      </c>
      <c r="AS4" s="12" t="s">
        <v>1</v>
      </c>
      <c r="AT4" s="12" t="s">
        <v>27</v>
      </c>
      <c r="AU4" s="19" t="s">
        <v>0</v>
      </c>
      <c r="AV4" s="19" t="s">
        <v>1</v>
      </c>
      <c r="AW4" s="19" t="s">
        <v>27</v>
      </c>
      <c r="AX4" s="12" t="s">
        <v>0</v>
      </c>
      <c r="AY4" s="12" t="s">
        <v>1</v>
      </c>
      <c r="AZ4" s="12" t="s">
        <v>27</v>
      </c>
      <c r="BA4" s="12" t="s">
        <v>0</v>
      </c>
      <c r="BB4" s="12" t="s">
        <v>1</v>
      </c>
      <c r="BC4" s="12" t="s">
        <v>27</v>
      </c>
      <c r="BD4" s="12" t="s">
        <v>0</v>
      </c>
      <c r="BE4" s="12" t="s">
        <v>1</v>
      </c>
      <c r="BF4" s="12" t="s">
        <v>27</v>
      </c>
      <c r="BG4" s="12" t="s">
        <v>0</v>
      </c>
      <c r="BH4" s="12" t="s">
        <v>1</v>
      </c>
      <c r="BI4" s="12" t="s">
        <v>27</v>
      </c>
      <c r="BJ4" s="12" t="s">
        <v>0</v>
      </c>
      <c r="BK4" s="12" t="s">
        <v>1</v>
      </c>
      <c r="BL4" s="12" t="s">
        <v>27</v>
      </c>
      <c r="BM4" s="12" t="s">
        <v>0</v>
      </c>
      <c r="BN4" s="12" t="s">
        <v>1</v>
      </c>
      <c r="BO4" s="12" t="s">
        <v>27</v>
      </c>
      <c r="BP4" s="12" t="s">
        <v>0</v>
      </c>
      <c r="BQ4" s="12" t="s">
        <v>1</v>
      </c>
      <c r="BR4" s="12" t="s">
        <v>27</v>
      </c>
    </row>
    <row r="5" spans="1:70" ht="12.75">
      <c r="A5" s="3" t="s">
        <v>2</v>
      </c>
      <c r="B5" s="4">
        <v>56653479</v>
      </c>
      <c r="C5" s="4">
        <v>42312611.1</v>
      </c>
      <c r="D5" s="5">
        <f>C5/B5*100</f>
        <v>74.68669505715616</v>
      </c>
      <c r="E5" s="4">
        <v>94842570</v>
      </c>
      <c r="F5" s="4">
        <v>60565928.71</v>
      </c>
      <c r="G5" s="5">
        <f aca="true" t="shared" si="0" ref="G5:G32">F5/E5*100</f>
        <v>63.85943433418137</v>
      </c>
      <c r="H5" s="4">
        <v>1055351</v>
      </c>
      <c r="I5" s="4">
        <v>460399.42</v>
      </c>
      <c r="J5" s="5">
        <f aca="true" t="shared" si="1" ref="J5:J32">I5/H5*100</f>
        <v>43.62524127043988</v>
      </c>
      <c r="K5" s="4">
        <v>150412690</v>
      </c>
      <c r="L5" s="4">
        <v>114689676.13</v>
      </c>
      <c r="M5" s="5">
        <f>L5/K5*100</f>
        <v>76.25000000332417</v>
      </c>
      <c r="N5" s="4">
        <v>41995125</v>
      </c>
      <c r="O5" s="4">
        <v>35099953</v>
      </c>
      <c r="P5" s="5">
        <f>O5/N5*100</f>
        <v>83.58101803483142</v>
      </c>
      <c r="Q5" s="5">
        <v>8629445</v>
      </c>
      <c r="R5" s="5">
        <v>6708000</v>
      </c>
      <c r="S5" s="5">
        <f>R5/Q5*100</f>
        <v>77.73385194528733</v>
      </c>
      <c r="T5" s="4">
        <v>96039</v>
      </c>
      <c r="U5" s="4">
        <v>36800</v>
      </c>
      <c r="V5" s="5">
        <f>U5/T5*100</f>
        <v>38.31776674059497</v>
      </c>
      <c r="W5" s="4">
        <v>93080408</v>
      </c>
      <c r="X5" s="4">
        <v>69382563.2</v>
      </c>
      <c r="Y5" s="5">
        <f>X5/W5*100</f>
        <v>74.54045882566393</v>
      </c>
      <c r="Z5" s="4">
        <v>2730734</v>
      </c>
      <c r="AA5" s="4">
        <v>1782000</v>
      </c>
      <c r="AB5" s="5">
        <f>AA5/Z5*100</f>
        <v>65.25717993770174</v>
      </c>
      <c r="AC5" s="4">
        <v>481522</v>
      </c>
      <c r="AD5" s="4">
        <v>481522</v>
      </c>
      <c r="AE5" s="5">
        <f>AD5/AC5*100</f>
        <v>100</v>
      </c>
      <c r="AF5" s="4">
        <v>29403</v>
      </c>
      <c r="AG5" s="5">
        <v>29403</v>
      </c>
      <c r="AH5" s="5">
        <v>0</v>
      </c>
      <c r="AI5" s="4">
        <v>667926</v>
      </c>
      <c r="AJ5" s="4">
        <v>480438</v>
      </c>
      <c r="AK5" s="5">
        <f>AJ5/AI5*100</f>
        <v>71.9298245614035</v>
      </c>
      <c r="AL5" s="5"/>
      <c r="AM5" s="5"/>
      <c r="AN5" s="5"/>
      <c r="AO5" s="4">
        <v>1702061</v>
      </c>
      <c r="AP5" s="4">
        <v>959929.56</v>
      </c>
      <c r="AQ5" s="5">
        <f aca="true" t="shared" si="2" ref="AQ5:AQ28">AP5/AO5*100</f>
        <v>56.39807033942967</v>
      </c>
      <c r="AR5" s="4">
        <v>1286022</v>
      </c>
      <c r="AS5" s="4">
        <v>949970.63</v>
      </c>
      <c r="AT5" s="5">
        <f aca="true" t="shared" si="3" ref="AT5:AT32">AS5/AR5*100</f>
        <v>73.86892525944346</v>
      </c>
      <c r="AU5" s="20"/>
      <c r="AV5" s="20"/>
      <c r="AW5" s="20" t="e">
        <f>AV5/AU5*100</f>
        <v>#DIV/0!</v>
      </c>
      <c r="AX5" s="4">
        <v>1158645</v>
      </c>
      <c r="AY5" s="4">
        <v>331639.8</v>
      </c>
      <c r="AZ5" s="5">
        <f aca="true" t="shared" si="4" ref="AZ5:AZ32">AY5/AX5*100</f>
        <v>28.623072640886555</v>
      </c>
      <c r="BA5" s="4">
        <v>552015</v>
      </c>
      <c r="BB5" s="4">
        <v>435000</v>
      </c>
      <c r="BC5" s="5">
        <f aca="true" t="shared" si="5" ref="BC5:BC32">BB5/BA5*100</f>
        <v>78.80220646178093</v>
      </c>
      <c r="BD5" s="5">
        <v>91105.03</v>
      </c>
      <c r="BE5" s="5">
        <v>83380</v>
      </c>
      <c r="BF5" s="5">
        <f>BE5/BD5*100</f>
        <v>91.52074259785657</v>
      </c>
      <c r="BG5" s="5">
        <v>1791</v>
      </c>
      <c r="BH5" s="5">
        <v>0</v>
      </c>
      <c r="BI5" s="5">
        <f>BH5/BG5*100</f>
        <v>0</v>
      </c>
      <c r="BJ5" s="5">
        <v>480704</v>
      </c>
      <c r="BK5" s="5">
        <v>0</v>
      </c>
      <c r="BL5" s="5">
        <f>BK5/BJ5*100</f>
        <v>0</v>
      </c>
      <c r="BM5" s="5">
        <v>0</v>
      </c>
      <c r="BN5" s="5">
        <v>0</v>
      </c>
      <c r="BO5" s="5">
        <v>0</v>
      </c>
      <c r="BP5" s="5">
        <f>B5+E5+H5+K5+N5+Q5+T5+W5+Z5+AC5+AF5+AI5+AL5+AO5+AR5+AU5+AX5+BA5+BD5+BG5+BJ5+BM5</f>
        <v>455947035.03</v>
      </c>
      <c r="BQ5" s="5">
        <f>C5+F5+I5+L5+O5+R5+U5+X5+AA5+AD5+AG5+AJ5+AM5+AP5+AS5+AV5+AY5+BB5+BE5+BH5+BK5+BN5</f>
        <v>334789214.55</v>
      </c>
      <c r="BR5" s="5">
        <f aca="true" t="shared" si="6" ref="BR5:BR32">BQ5/BP5*100</f>
        <v>73.42721606424568</v>
      </c>
    </row>
    <row r="6" spans="1:70" ht="12.75">
      <c r="A6" s="3" t="s">
        <v>3</v>
      </c>
      <c r="B6" s="4">
        <v>8084894</v>
      </c>
      <c r="C6" s="4">
        <v>6024244.04</v>
      </c>
      <c r="D6" s="5">
        <f aca="true" t="shared" si="7" ref="D6:D32">C6/B6*100</f>
        <v>74.51234413215559</v>
      </c>
      <c r="E6" s="4">
        <v>22682964</v>
      </c>
      <c r="F6" s="4">
        <v>14380469.46</v>
      </c>
      <c r="G6" s="5">
        <f t="shared" si="0"/>
        <v>63.39766469673012</v>
      </c>
      <c r="H6" s="4">
        <v>144398</v>
      </c>
      <c r="I6" s="4">
        <v>90887.6</v>
      </c>
      <c r="J6" s="5">
        <f t="shared" si="1"/>
        <v>62.94242302524966</v>
      </c>
      <c r="K6" s="4">
        <v>60159709</v>
      </c>
      <c r="L6" s="4">
        <v>44728311.15</v>
      </c>
      <c r="M6" s="5">
        <f aca="true" t="shared" si="8" ref="M6:M32">L6/K6*100</f>
        <v>74.34928109442816</v>
      </c>
      <c r="N6" s="4">
        <v>21776763</v>
      </c>
      <c r="O6" s="4">
        <v>18319941</v>
      </c>
      <c r="P6" s="5">
        <f aca="true" t="shared" si="9" ref="P6:P32">O6/N6*100</f>
        <v>84.12609807986614</v>
      </c>
      <c r="Q6" s="5">
        <v>4945139</v>
      </c>
      <c r="R6" s="5">
        <v>3460000</v>
      </c>
      <c r="S6" s="5">
        <f aca="true" t="shared" si="10" ref="S6:S32">R6/Q6*100</f>
        <v>69.96769959347958</v>
      </c>
      <c r="T6" s="4">
        <v>48020</v>
      </c>
      <c r="U6" s="4">
        <v>0</v>
      </c>
      <c r="V6" s="5">
        <v>0</v>
      </c>
      <c r="W6" s="4">
        <v>30530224</v>
      </c>
      <c r="X6" s="4">
        <v>18615072.41</v>
      </c>
      <c r="Y6" s="5">
        <f aca="true" t="shared" si="11" ref="Y6:Y32">X6/W6*100</f>
        <v>60.972603443721866</v>
      </c>
      <c r="Z6" s="4">
        <v>62991</v>
      </c>
      <c r="AA6" s="4">
        <v>20300</v>
      </c>
      <c r="AB6" s="5">
        <f aca="true" t="shared" si="12" ref="AB6:AB32">AA6/Z6*100</f>
        <v>32.226826054515726</v>
      </c>
      <c r="AC6" s="4">
        <v>702399</v>
      </c>
      <c r="AD6" s="4">
        <v>211600</v>
      </c>
      <c r="AE6" s="5">
        <f aca="true" t="shared" si="13" ref="AE6:AE30">AD6/AC6*100</f>
        <v>30.12532762717487</v>
      </c>
      <c r="AF6" s="4">
        <v>25812</v>
      </c>
      <c r="AG6" s="5">
        <v>6309</v>
      </c>
      <c r="AH6" s="5">
        <v>0</v>
      </c>
      <c r="AI6" s="4">
        <v>326542</v>
      </c>
      <c r="AJ6" s="4">
        <v>128898</v>
      </c>
      <c r="AK6" s="5">
        <f aca="true" t="shared" si="14" ref="AK6:AK32">AJ6/AI6*100</f>
        <v>39.47363585694949</v>
      </c>
      <c r="AL6" s="5"/>
      <c r="AM6" s="5"/>
      <c r="AN6" s="5"/>
      <c r="AO6" s="4">
        <v>653392</v>
      </c>
      <c r="AP6" s="4">
        <v>317630.51</v>
      </c>
      <c r="AQ6" s="5">
        <f t="shared" si="2"/>
        <v>48.61254958738399</v>
      </c>
      <c r="AR6" s="4">
        <v>719201</v>
      </c>
      <c r="AS6" s="4">
        <v>446732.49</v>
      </c>
      <c r="AT6" s="5">
        <f t="shared" si="3"/>
        <v>62.115109684219014</v>
      </c>
      <c r="AU6" s="20"/>
      <c r="AV6" s="20"/>
      <c r="AW6" s="20" t="e">
        <f aca="true" t="shared" si="15" ref="AW6:AW32">AV6/AU6*100</f>
        <v>#DIV/0!</v>
      </c>
      <c r="AX6" s="4">
        <v>52623</v>
      </c>
      <c r="AY6" s="4">
        <v>37117.93</v>
      </c>
      <c r="AZ6" s="5">
        <f t="shared" si="4"/>
        <v>70.53556429698041</v>
      </c>
      <c r="BA6" s="4">
        <v>464855</v>
      </c>
      <c r="BB6" s="4">
        <v>370000</v>
      </c>
      <c r="BC6" s="5">
        <f t="shared" si="5"/>
        <v>79.59471232965119</v>
      </c>
      <c r="BD6" s="5">
        <v>27331.51</v>
      </c>
      <c r="BE6" s="5">
        <v>26076</v>
      </c>
      <c r="BF6" s="5">
        <f aca="true" t="shared" si="16" ref="BF6:BF32">BE6/BD6*100</f>
        <v>95.40636430259434</v>
      </c>
      <c r="BG6" s="5">
        <v>699</v>
      </c>
      <c r="BH6" s="5">
        <v>0</v>
      </c>
      <c r="BI6" s="5">
        <f aca="true" t="shared" si="17" ref="BI6:BI32">BH6/BG6*100</f>
        <v>0</v>
      </c>
      <c r="BJ6" s="5">
        <v>480704</v>
      </c>
      <c r="BK6" s="5">
        <v>0</v>
      </c>
      <c r="BL6" s="5">
        <f aca="true" t="shared" si="18" ref="BL6:BL32">BK6/BJ6*100</f>
        <v>0</v>
      </c>
      <c r="BM6" s="5">
        <v>0</v>
      </c>
      <c r="BN6" s="5">
        <v>0</v>
      </c>
      <c r="BO6" s="5">
        <v>0</v>
      </c>
      <c r="BP6" s="5">
        <f>B6+E6+H6+K6+N6+Q6+T6+W6+Z6+AC6+AF6+AI6+AL6+AO6+AR6+AU6+AX6+BA6+BD6+BG6+BJ6+BM6</f>
        <v>151888660.51</v>
      </c>
      <c r="BQ6" s="5">
        <f>C6+F6+I6+L6+O6+R6+U6+X6+AA6+AD6+AG6+AJ6+AM6+AP6+AS6+AV6+AY6+BB6+BE6+BH6+BK6+BN6</f>
        <v>107183589.59</v>
      </c>
      <c r="BR6" s="5">
        <f t="shared" si="6"/>
        <v>70.56720971144735</v>
      </c>
    </row>
    <row r="7" spans="1:70" ht="12.75">
      <c r="A7" s="3" t="s">
        <v>4</v>
      </c>
      <c r="B7" s="4">
        <v>218110958</v>
      </c>
      <c r="C7" s="4">
        <v>154646446.2</v>
      </c>
      <c r="D7" s="5">
        <f t="shared" si="7"/>
        <v>70.90264864179817</v>
      </c>
      <c r="E7" s="4">
        <v>168010154</v>
      </c>
      <c r="F7" s="4">
        <v>121817524.3</v>
      </c>
      <c r="G7" s="5">
        <f t="shared" si="0"/>
        <v>72.50604883083436</v>
      </c>
      <c r="H7" s="4">
        <v>3980756</v>
      </c>
      <c r="I7" s="4">
        <v>2309069.38</v>
      </c>
      <c r="J7" s="5">
        <f t="shared" si="1"/>
        <v>58.00580040575207</v>
      </c>
      <c r="K7" s="4">
        <v>310507215</v>
      </c>
      <c r="L7" s="4">
        <v>232377221.5</v>
      </c>
      <c r="M7" s="5">
        <f t="shared" si="8"/>
        <v>74.83794587510631</v>
      </c>
      <c r="N7" s="4">
        <v>73087410</v>
      </c>
      <c r="O7" s="4">
        <v>60906180</v>
      </c>
      <c r="P7" s="5">
        <f t="shared" si="9"/>
        <v>83.33334017445686</v>
      </c>
      <c r="Q7" s="5">
        <v>15406280</v>
      </c>
      <c r="R7" s="5">
        <v>12550000</v>
      </c>
      <c r="S7" s="5">
        <f t="shared" si="10"/>
        <v>81.46028762296933</v>
      </c>
      <c r="T7" s="4">
        <v>48020</v>
      </c>
      <c r="U7" s="4">
        <v>0</v>
      </c>
      <c r="V7" s="5">
        <v>0</v>
      </c>
      <c r="W7" s="4">
        <v>261291953</v>
      </c>
      <c r="X7" s="4">
        <v>197697401.13</v>
      </c>
      <c r="Y7" s="5">
        <f t="shared" si="11"/>
        <v>75.66149621530825</v>
      </c>
      <c r="Z7" s="4">
        <v>15296738</v>
      </c>
      <c r="AA7" s="4">
        <v>8872500</v>
      </c>
      <c r="AB7" s="5">
        <f t="shared" si="12"/>
        <v>58.002562376370705</v>
      </c>
      <c r="AC7" s="4">
        <v>284949</v>
      </c>
      <c r="AD7" s="4">
        <v>195000</v>
      </c>
      <c r="AE7" s="5">
        <f t="shared" si="13"/>
        <v>68.43329859027405</v>
      </c>
      <c r="AF7" s="4">
        <v>51354</v>
      </c>
      <c r="AG7" s="5">
        <v>0</v>
      </c>
      <c r="AH7" s="5">
        <v>0</v>
      </c>
      <c r="AI7" s="4">
        <v>875725</v>
      </c>
      <c r="AJ7" s="4">
        <v>662051.43</v>
      </c>
      <c r="AK7" s="5">
        <f t="shared" si="14"/>
        <v>75.60038025635902</v>
      </c>
      <c r="AL7" s="5">
        <v>32315325</v>
      </c>
      <c r="AM7" s="5">
        <v>26500670</v>
      </c>
      <c r="AN7" s="5">
        <f>AM7/AL7*100</f>
        <v>82.00650929551226</v>
      </c>
      <c r="AO7" s="4">
        <v>3651197</v>
      </c>
      <c r="AP7" s="4">
        <v>2232241.98</v>
      </c>
      <c r="AQ7" s="5">
        <f t="shared" si="2"/>
        <v>61.13726484766503</v>
      </c>
      <c r="AR7" s="4">
        <v>4147245</v>
      </c>
      <c r="AS7" s="4">
        <v>2967707.31</v>
      </c>
      <c r="AT7" s="5">
        <f t="shared" si="3"/>
        <v>71.55852403221898</v>
      </c>
      <c r="AU7" s="20"/>
      <c r="AV7" s="20"/>
      <c r="AW7" s="20" t="e">
        <f t="shared" si="15"/>
        <v>#DIV/0!</v>
      </c>
      <c r="AX7" s="4">
        <v>1875119</v>
      </c>
      <c r="AY7" s="4">
        <v>1343671.4</v>
      </c>
      <c r="AZ7" s="5">
        <f t="shared" si="4"/>
        <v>71.65792677691388</v>
      </c>
      <c r="BA7" s="4">
        <v>1016870</v>
      </c>
      <c r="BB7" s="4">
        <v>770000</v>
      </c>
      <c r="BC7" s="5">
        <f t="shared" si="5"/>
        <v>75.7225604059516</v>
      </c>
      <c r="BD7" s="5">
        <v>2186520.91</v>
      </c>
      <c r="BE7" s="5">
        <v>2186520.91</v>
      </c>
      <c r="BF7" s="5">
        <f t="shared" si="16"/>
        <v>100</v>
      </c>
      <c r="BG7" s="5">
        <v>6000</v>
      </c>
      <c r="BH7" s="5">
        <v>0</v>
      </c>
      <c r="BI7" s="5">
        <f t="shared" si="17"/>
        <v>0</v>
      </c>
      <c r="BJ7" s="5">
        <v>480704</v>
      </c>
      <c r="BK7" s="5">
        <v>0</v>
      </c>
      <c r="BL7" s="5">
        <f t="shared" si="18"/>
        <v>0</v>
      </c>
      <c r="BM7" s="5">
        <v>0</v>
      </c>
      <c r="BN7" s="5">
        <v>0</v>
      </c>
      <c r="BO7" s="5">
        <v>0</v>
      </c>
      <c r="BP7" s="5">
        <f>B7+E7+H7+K7+N7+Q7+T7+W7+Z7+AC7+AF7+AI7+AL7+AO7+AR7+AU7+AX7+BA7+BD7+BG7+BJ7+BM7</f>
        <v>1112630492.91</v>
      </c>
      <c r="BQ7" s="5">
        <f>C7+F7+I7+L7+O7+R7+U7+X7+AA7+AD7+AG7+AJ7+AM7+AP7+AS7+AV7+AY7+BB7+BE7+BH7+BK7+BN7</f>
        <v>828034205.5399998</v>
      </c>
      <c r="BR7" s="5">
        <f t="shared" si="6"/>
        <v>74.42131155100196</v>
      </c>
    </row>
    <row r="8" spans="1:70" ht="12.75">
      <c r="A8" s="3" t="s">
        <v>5</v>
      </c>
      <c r="B8" s="4">
        <v>111360445</v>
      </c>
      <c r="C8" s="4">
        <v>77040296.85</v>
      </c>
      <c r="D8" s="5">
        <f t="shared" si="7"/>
        <v>69.18102459989271</v>
      </c>
      <c r="E8" s="4">
        <v>126767963</v>
      </c>
      <c r="F8" s="4">
        <v>103975627.43</v>
      </c>
      <c r="G8" s="5">
        <f t="shared" si="0"/>
        <v>82.02042927044589</v>
      </c>
      <c r="H8" s="4">
        <v>992676</v>
      </c>
      <c r="I8" s="4">
        <v>696400</v>
      </c>
      <c r="J8" s="5">
        <f t="shared" si="1"/>
        <v>70.15380647864963</v>
      </c>
      <c r="K8" s="4">
        <v>327498760</v>
      </c>
      <c r="L8" s="4">
        <v>243707267.13</v>
      </c>
      <c r="M8" s="5">
        <f t="shared" si="8"/>
        <v>74.41471446487309</v>
      </c>
      <c r="N8" s="4">
        <v>67269980</v>
      </c>
      <c r="O8" s="4">
        <v>57324865</v>
      </c>
      <c r="P8" s="5">
        <f t="shared" si="9"/>
        <v>85.21611720413772</v>
      </c>
      <c r="Q8" s="5">
        <v>15887210</v>
      </c>
      <c r="R8" s="5">
        <v>12400000</v>
      </c>
      <c r="S8" s="5">
        <f t="shared" si="10"/>
        <v>78.05020516503527</v>
      </c>
      <c r="T8" s="4">
        <v>96592</v>
      </c>
      <c r="U8" s="4">
        <v>73500</v>
      </c>
      <c r="V8" s="5">
        <f aca="true" t="shared" si="19" ref="V8:V32">U8/T8*100</f>
        <v>76.0932582408481</v>
      </c>
      <c r="W8" s="4">
        <v>201491045</v>
      </c>
      <c r="X8" s="4">
        <v>147223262.89</v>
      </c>
      <c r="Y8" s="5">
        <f t="shared" si="11"/>
        <v>73.0669012560831</v>
      </c>
      <c r="Z8" s="4">
        <v>7901217</v>
      </c>
      <c r="AA8" s="4">
        <v>5238000</v>
      </c>
      <c r="AB8" s="5">
        <f t="shared" si="12"/>
        <v>66.29358489964268</v>
      </c>
      <c r="AC8" s="4">
        <v>1070630</v>
      </c>
      <c r="AD8" s="4">
        <v>750000</v>
      </c>
      <c r="AE8" s="5">
        <f t="shared" si="13"/>
        <v>70.05221224886282</v>
      </c>
      <c r="AF8" s="4">
        <v>91314</v>
      </c>
      <c r="AG8" s="5">
        <v>91314</v>
      </c>
      <c r="AH8" s="5">
        <v>0</v>
      </c>
      <c r="AI8" s="4">
        <v>1684658</v>
      </c>
      <c r="AJ8" s="4">
        <v>1355176</v>
      </c>
      <c r="AK8" s="5">
        <f t="shared" si="14"/>
        <v>80.44220251232001</v>
      </c>
      <c r="AL8" s="5"/>
      <c r="AM8" s="5"/>
      <c r="AN8" s="5"/>
      <c r="AO8" s="4">
        <v>3074690</v>
      </c>
      <c r="AP8" s="4">
        <v>1871729</v>
      </c>
      <c r="AQ8" s="5">
        <f t="shared" si="2"/>
        <v>60.87537280181091</v>
      </c>
      <c r="AR8" s="4">
        <v>3972724</v>
      </c>
      <c r="AS8" s="4">
        <v>2461372</v>
      </c>
      <c r="AT8" s="5">
        <f t="shared" si="3"/>
        <v>61.956783305359245</v>
      </c>
      <c r="AU8" s="20"/>
      <c r="AV8" s="20"/>
      <c r="AW8" s="20" t="e">
        <f t="shared" si="15"/>
        <v>#DIV/0!</v>
      </c>
      <c r="AX8" s="4">
        <v>1942580</v>
      </c>
      <c r="AY8" s="4">
        <v>1338764.03</v>
      </c>
      <c r="AZ8" s="5">
        <f t="shared" si="4"/>
        <v>68.9168029115918</v>
      </c>
      <c r="BA8" s="4">
        <v>1104031</v>
      </c>
      <c r="BB8" s="4">
        <v>890000</v>
      </c>
      <c r="BC8" s="5">
        <f t="shared" si="5"/>
        <v>80.61367842026175</v>
      </c>
      <c r="BD8" s="5">
        <v>455525.19</v>
      </c>
      <c r="BE8" s="5">
        <v>450968.52</v>
      </c>
      <c r="BF8" s="5">
        <f t="shared" si="16"/>
        <v>98.99968868900532</v>
      </c>
      <c r="BG8" s="5">
        <v>4987</v>
      </c>
      <c r="BH8" s="5">
        <v>0</v>
      </c>
      <c r="BI8" s="5">
        <f t="shared" si="17"/>
        <v>0</v>
      </c>
      <c r="BJ8" s="5">
        <v>480704</v>
      </c>
      <c r="BK8" s="5">
        <v>0</v>
      </c>
      <c r="BL8" s="5">
        <f t="shared" si="18"/>
        <v>0</v>
      </c>
      <c r="BM8" s="5">
        <v>0</v>
      </c>
      <c r="BN8" s="5">
        <v>0</v>
      </c>
      <c r="BO8" s="5">
        <v>0</v>
      </c>
      <c r="BP8" s="5">
        <f>B8+E8+H8+K8+N8+Q8+T8+W8+Z8+AC8+AF8+AI8+AL8+AO8+AR8+AU8+AX8+BA8+BD8+BG8+BJ8+BM8</f>
        <v>873147731.19</v>
      </c>
      <c r="BQ8" s="5">
        <f>C8+F8+I8+L8+O8+R8+U8+X8+AA8+AD8+AG8+AJ8+AM8+AP8+AS8+AV8+AY8+BB8+BE8+BH8+BK8+BN8</f>
        <v>656888542.8499999</v>
      </c>
      <c r="BR8" s="5">
        <f t="shared" si="6"/>
        <v>75.23223383455813</v>
      </c>
    </row>
    <row r="9" spans="1:70" ht="12.75">
      <c r="A9" s="3" t="s">
        <v>6</v>
      </c>
      <c r="B9" s="4">
        <v>24530102</v>
      </c>
      <c r="C9" s="4">
        <v>17885689</v>
      </c>
      <c r="D9" s="5">
        <f t="shared" si="7"/>
        <v>72.91322718511321</v>
      </c>
      <c r="E9" s="4">
        <v>54057936</v>
      </c>
      <c r="F9" s="4">
        <v>32870866.54</v>
      </c>
      <c r="G9" s="5">
        <f t="shared" si="0"/>
        <v>60.80673620243289</v>
      </c>
      <c r="H9" s="4">
        <v>693764</v>
      </c>
      <c r="I9" s="4">
        <v>497005.52</v>
      </c>
      <c r="J9" s="5">
        <f t="shared" si="1"/>
        <v>71.6389896275967</v>
      </c>
      <c r="K9" s="4">
        <v>102295474</v>
      </c>
      <c r="L9" s="4">
        <v>77165367.45</v>
      </c>
      <c r="M9" s="5">
        <f t="shared" si="8"/>
        <v>75.4338040899053</v>
      </c>
      <c r="N9" s="4">
        <v>32391838</v>
      </c>
      <c r="O9" s="4">
        <v>27058443</v>
      </c>
      <c r="P9" s="5">
        <f t="shared" si="9"/>
        <v>83.53475650254857</v>
      </c>
      <c r="Q9" s="5">
        <v>7037904</v>
      </c>
      <c r="R9" s="5">
        <v>5320000</v>
      </c>
      <c r="S9" s="5">
        <f t="shared" si="10"/>
        <v>75.5906872273336</v>
      </c>
      <c r="T9" s="4">
        <v>45166</v>
      </c>
      <c r="U9" s="4">
        <v>0</v>
      </c>
      <c r="V9" s="5">
        <v>0</v>
      </c>
      <c r="W9" s="4">
        <v>57635306</v>
      </c>
      <c r="X9" s="4">
        <v>42016300.2</v>
      </c>
      <c r="Y9" s="5">
        <f t="shared" si="11"/>
        <v>72.90028129632903</v>
      </c>
      <c r="Z9" s="4">
        <v>4046552</v>
      </c>
      <c r="AA9" s="4">
        <v>2420000</v>
      </c>
      <c r="AB9" s="5">
        <f t="shared" si="12"/>
        <v>59.804001035943685</v>
      </c>
      <c r="AC9" s="4">
        <v>537615</v>
      </c>
      <c r="AD9" s="4">
        <v>537615</v>
      </c>
      <c r="AE9" s="5">
        <f t="shared" si="13"/>
        <v>100</v>
      </c>
      <c r="AF9" s="4">
        <v>54135</v>
      </c>
      <c r="AG9" s="5">
        <v>54135</v>
      </c>
      <c r="AH9" s="5">
        <v>0</v>
      </c>
      <c r="AI9" s="4">
        <v>170692</v>
      </c>
      <c r="AJ9" s="4">
        <v>82026</v>
      </c>
      <c r="AK9" s="5">
        <f t="shared" si="14"/>
        <v>48.05497621446816</v>
      </c>
      <c r="AL9" s="5">
        <v>15330007</v>
      </c>
      <c r="AM9" s="5">
        <v>13030500</v>
      </c>
      <c r="AN9" s="5">
        <f>AM9/AL9*100</f>
        <v>84.99996118723233</v>
      </c>
      <c r="AO9" s="4">
        <v>1089865</v>
      </c>
      <c r="AP9" s="4">
        <v>676665.55</v>
      </c>
      <c r="AQ9" s="5">
        <f t="shared" si="2"/>
        <v>62.08709794332326</v>
      </c>
      <c r="AR9" s="4">
        <v>1069790</v>
      </c>
      <c r="AS9" s="4">
        <v>736937.85</v>
      </c>
      <c r="AT9" s="5">
        <f t="shared" si="3"/>
        <v>68.88621598631507</v>
      </c>
      <c r="AU9" s="20"/>
      <c r="AV9" s="20"/>
      <c r="AW9" s="20" t="e">
        <f t="shared" si="15"/>
        <v>#DIV/0!</v>
      </c>
      <c r="AX9" s="4">
        <v>1866856</v>
      </c>
      <c r="AY9" s="4">
        <v>845380.76</v>
      </c>
      <c r="AZ9" s="5">
        <f t="shared" si="4"/>
        <v>45.28366194286008</v>
      </c>
      <c r="BA9" s="4">
        <v>435802</v>
      </c>
      <c r="BB9" s="4">
        <v>350000</v>
      </c>
      <c r="BC9" s="5">
        <f t="shared" si="5"/>
        <v>80.31170118540071</v>
      </c>
      <c r="BD9" s="5">
        <v>159433.82</v>
      </c>
      <c r="BE9" s="5">
        <v>153760.49</v>
      </c>
      <c r="BF9" s="5">
        <f t="shared" si="16"/>
        <v>96.44157682479162</v>
      </c>
      <c r="BG9" s="5">
        <v>1248</v>
      </c>
      <c r="BH9" s="5">
        <v>1248</v>
      </c>
      <c r="BI9" s="5">
        <f t="shared" si="17"/>
        <v>100</v>
      </c>
      <c r="BJ9" s="5">
        <v>480704</v>
      </c>
      <c r="BK9" s="5">
        <v>0</v>
      </c>
      <c r="BL9" s="5">
        <f t="shared" si="18"/>
        <v>0</v>
      </c>
      <c r="BM9" s="5">
        <v>0</v>
      </c>
      <c r="BN9" s="5">
        <v>0</v>
      </c>
      <c r="BO9" s="5">
        <v>0</v>
      </c>
      <c r="BP9" s="5">
        <f>B9+E9+H9+K9+N9+Q9+T9+W9+Z9+AC9+AF9+AI9+AL9+AO9+AR9+AU9+AX9+BA9+BD9+BG9+BJ9+BM9</f>
        <v>303930189.82</v>
      </c>
      <c r="BQ9" s="5">
        <f>C9+F9+I9+L9+O9+R9+U9+X9+AA9+AD9+AG9+AJ9+AM9+AP9+AS9+AV9+AY9+BB9+BE9+BH9+BK9+BN9</f>
        <v>221701940.35999998</v>
      </c>
      <c r="BR9" s="5">
        <f t="shared" si="6"/>
        <v>72.94502085867187</v>
      </c>
    </row>
    <row r="10" spans="1:70" ht="12.75">
      <c r="A10" s="3" t="s">
        <v>7</v>
      </c>
      <c r="B10" s="4">
        <v>11147575</v>
      </c>
      <c r="C10" s="4">
        <v>7690908</v>
      </c>
      <c r="D10" s="5">
        <f t="shared" si="7"/>
        <v>68.99175829720814</v>
      </c>
      <c r="E10" s="4">
        <v>29233435</v>
      </c>
      <c r="F10" s="4">
        <v>22493219.51</v>
      </c>
      <c r="G10" s="5">
        <f t="shared" si="0"/>
        <v>76.94347075531836</v>
      </c>
      <c r="H10" s="4">
        <v>306432</v>
      </c>
      <c r="I10" s="4">
        <v>283777.43</v>
      </c>
      <c r="J10" s="5">
        <f t="shared" si="1"/>
        <v>92.60698295217209</v>
      </c>
      <c r="K10" s="4">
        <v>84869567</v>
      </c>
      <c r="L10" s="4">
        <v>63660995.49</v>
      </c>
      <c r="M10" s="5">
        <f t="shared" si="8"/>
        <v>75.01039270060139</v>
      </c>
      <c r="N10" s="4">
        <v>23190490</v>
      </c>
      <c r="O10" s="4">
        <v>19509121</v>
      </c>
      <c r="P10" s="5">
        <f t="shared" si="9"/>
        <v>84.12552300533538</v>
      </c>
      <c r="Q10" s="5">
        <v>7401106</v>
      </c>
      <c r="R10" s="5">
        <v>5650000</v>
      </c>
      <c r="S10" s="5">
        <f t="shared" si="10"/>
        <v>76.33994162494092</v>
      </c>
      <c r="T10" s="4">
        <v>96039</v>
      </c>
      <c r="U10" s="4">
        <v>29023.5</v>
      </c>
      <c r="V10" s="5">
        <f t="shared" si="19"/>
        <v>30.220535407490708</v>
      </c>
      <c r="W10" s="4">
        <v>74102335</v>
      </c>
      <c r="X10" s="4">
        <v>52010542.9</v>
      </c>
      <c r="Y10" s="5">
        <f t="shared" si="11"/>
        <v>70.18745482176776</v>
      </c>
      <c r="Z10" s="4">
        <v>203615</v>
      </c>
      <c r="AA10" s="4">
        <v>175000</v>
      </c>
      <c r="AB10" s="5">
        <f t="shared" si="12"/>
        <v>85.94651671045847</v>
      </c>
      <c r="AC10" s="4">
        <v>375841</v>
      </c>
      <c r="AD10" s="4">
        <v>375841</v>
      </c>
      <c r="AE10" s="5">
        <f t="shared" si="13"/>
        <v>100</v>
      </c>
      <c r="AF10" s="4">
        <v>30888</v>
      </c>
      <c r="AG10" s="5">
        <v>30888</v>
      </c>
      <c r="AH10" s="5">
        <v>0</v>
      </c>
      <c r="AI10" s="4">
        <v>467548</v>
      </c>
      <c r="AJ10" s="4">
        <v>316386</v>
      </c>
      <c r="AK10" s="5">
        <f t="shared" si="14"/>
        <v>67.66920187873758</v>
      </c>
      <c r="AL10" s="5"/>
      <c r="AM10" s="5"/>
      <c r="AN10" s="5"/>
      <c r="AO10" s="4">
        <v>848284</v>
      </c>
      <c r="AP10" s="4">
        <v>527105</v>
      </c>
      <c r="AQ10" s="5">
        <f t="shared" si="2"/>
        <v>62.13779819022874</v>
      </c>
      <c r="AR10" s="4">
        <v>1163615</v>
      </c>
      <c r="AS10" s="4">
        <v>678206.14</v>
      </c>
      <c r="AT10" s="5">
        <f t="shared" si="3"/>
        <v>58.284410221593916</v>
      </c>
      <c r="AU10" s="20"/>
      <c r="AV10" s="20"/>
      <c r="AW10" s="20" t="e">
        <f t="shared" si="15"/>
        <v>#DIV/0!</v>
      </c>
      <c r="AX10" s="4">
        <v>41134596</v>
      </c>
      <c r="AY10" s="4">
        <v>28942142.57</v>
      </c>
      <c r="AZ10" s="5">
        <f t="shared" si="4"/>
        <v>70.35961303716219</v>
      </c>
      <c r="BA10" s="4">
        <v>639176</v>
      </c>
      <c r="BB10" s="4">
        <v>495000</v>
      </c>
      <c r="BC10" s="5">
        <f t="shared" si="5"/>
        <v>77.44345845275792</v>
      </c>
      <c r="BD10" s="5">
        <v>227762.5</v>
      </c>
      <c r="BE10" s="5">
        <v>184232.28</v>
      </c>
      <c r="BF10" s="5">
        <f t="shared" si="16"/>
        <v>80.88788979748641</v>
      </c>
      <c r="BG10" s="5">
        <v>1013</v>
      </c>
      <c r="BH10" s="5">
        <v>0</v>
      </c>
      <c r="BI10" s="5">
        <f t="shared" si="17"/>
        <v>0</v>
      </c>
      <c r="BJ10" s="5">
        <v>480704</v>
      </c>
      <c r="BK10" s="5">
        <v>0</v>
      </c>
      <c r="BL10" s="5">
        <f t="shared" si="18"/>
        <v>0</v>
      </c>
      <c r="BM10" s="5">
        <v>0</v>
      </c>
      <c r="BN10" s="5">
        <v>0</v>
      </c>
      <c r="BO10" s="5">
        <v>0</v>
      </c>
      <c r="BP10" s="5">
        <f>B10+E10+H10+K10+N10+Q10+T10+W10+Z10+AC10+AF10+AI10+AL10+AO10+AR10+AU10+AX10+BA10+BD10+BG10+BJ10+BM10</f>
        <v>275920021.5</v>
      </c>
      <c r="BQ10" s="5">
        <f>C10+F10+I10+L10+O10+R10+U10+X10+AA10+AD10+AG10+AJ10+AM10+AP10+AS10+AV10+AY10+BB10+BE10+BH10+BK10+BN10</f>
        <v>203052388.82</v>
      </c>
      <c r="BR10" s="5">
        <f t="shared" si="6"/>
        <v>73.59103109521902</v>
      </c>
    </row>
    <row r="11" spans="1:70" ht="12.75">
      <c r="A11" s="3" t="s">
        <v>8</v>
      </c>
      <c r="B11" s="4">
        <v>154422914</v>
      </c>
      <c r="C11" s="4">
        <v>114614881</v>
      </c>
      <c r="D11" s="5">
        <f t="shared" si="7"/>
        <v>74.22142092202716</v>
      </c>
      <c r="E11" s="4">
        <v>133542751</v>
      </c>
      <c r="F11" s="4">
        <v>110740411.68</v>
      </c>
      <c r="G11" s="5">
        <f t="shared" si="0"/>
        <v>82.92506395948067</v>
      </c>
      <c r="H11" s="4">
        <v>1745271</v>
      </c>
      <c r="I11" s="4">
        <v>1141412</v>
      </c>
      <c r="J11" s="5">
        <f t="shared" si="1"/>
        <v>65.4002730807995</v>
      </c>
      <c r="K11" s="4">
        <v>238709282</v>
      </c>
      <c r="L11" s="4">
        <v>176609209.48</v>
      </c>
      <c r="M11" s="5">
        <f t="shared" si="8"/>
        <v>73.98506166174133</v>
      </c>
      <c r="N11" s="4">
        <v>69433907</v>
      </c>
      <c r="O11" s="4">
        <v>63793757</v>
      </c>
      <c r="P11" s="5">
        <f t="shared" si="9"/>
        <v>91.87695141510616</v>
      </c>
      <c r="Q11" s="5">
        <v>17720793</v>
      </c>
      <c r="R11" s="5">
        <v>13560000</v>
      </c>
      <c r="S11" s="5">
        <f t="shared" si="10"/>
        <v>76.52027761963024</v>
      </c>
      <c r="T11" s="4">
        <v>96039</v>
      </c>
      <c r="U11" s="4">
        <v>0</v>
      </c>
      <c r="V11" s="5">
        <f t="shared" si="19"/>
        <v>0</v>
      </c>
      <c r="W11" s="4">
        <v>202350502</v>
      </c>
      <c r="X11" s="4">
        <v>155513277.24</v>
      </c>
      <c r="Y11" s="5">
        <f t="shared" si="11"/>
        <v>76.85341805576545</v>
      </c>
      <c r="Z11" s="4">
        <v>11773254</v>
      </c>
      <c r="AA11" s="4">
        <v>7790000</v>
      </c>
      <c r="AB11" s="5">
        <f t="shared" si="12"/>
        <v>66.16692377485442</v>
      </c>
      <c r="AC11" s="4">
        <v>287219</v>
      </c>
      <c r="AD11" s="4">
        <v>278827</v>
      </c>
      <c r="AE11" s="5">
        <f t="shared" si="13"/>
        <v>97.0781877243497</v>
      </c>
      <c r="AF11" s="4">
        <v>89046</v>
      </c>
      <c r="AG11" s="5">
        <v>44523</v>
      </c>
      <c r="AH11" s="5">
        <v>0</v>
      </c>
      <c r="AI11" s="4">
        <v>727297</v>
      </c>
      <c r="AJ11" s="4">
        <v>492156</v>
      </c>
      <c r="AK11" s="5">
        <f t="shared" si="14"/>
        <v>67.66919154073233</v>
      </c>
      <c r="AL11" s="5"/>
      <c r="AM11" s="5"/>
      <c r="AN11" s="5"/>
      <c r="AO11" s="4">
        <v>2912718</v>
      </c>
      <c r="AP11" s="4">
        <v>1533647.82</v>
      </c>
      <c r="AQ11" s="5">
        <f t="shared" si="2"/>
        <v>52.6534947770433</v>
      </c>
      <c r="AR11" s="4">
        <v>2483763</v>
      </c>
      <c r="AS11" s="4">
        <v>2301650</v>
      </c>
      <c r="AT11" s="5">
        <f t="shared" si="3"/>
        <v>92.66785921201016</v>
      </c>
      <c r="AU11" s="20"/>
      <c r="AV11" s="20"/>
      <c r="AW11" s="20" t="e">
        <f t="shared" si="15"/>
        <v>#DIV/0!</v>
      </c>
      <c r="AX11" s="4">
        <v>2675812</v>
      </c>
      <c r="AY11" s="4">
        <v>1465598.71</v>
      </c>
      <c r="AZ11" s="5">
        <f t="shared" si="4"/>
        <v>54.77211067145225</v>
      </c>
      <c r="BA11" s="4">
        <v>697283</v>
      </c>
      <c r="BB11" s="4">
        <v>697283</v>
      </c>
      <c r="BC11" s="5">
        <f t="shared" si="5"/>
        <v>100</v>
      </c>
      <c r="BD11" s="5">
        <v>1348354.6</v>
      </c>
      <c r="BE11" s="5">
        <v>1201561.48</v>
      </c>
      <c r="BF11" s="5">
        <f t="shared" si="16"/>
        <v>89.11316652162569</v>
      </c>
      <c r="BG11" s="5">
        <v>4987</v>
      </c>
      <c r="BH11" s="5">
        <v>0</v>
      </c>
      <c r="BI11" s="5">
        <f t="shared" si="17"/>
        <v>0</v>
      </c>
      <c r="BJ11" s="5">
        <v>480704</v>
      </c>
      <c r="BK11" s="5">
        <v>0</v>
      </c>
      <c r="BL11" s="5">
        <f t="shared" si="18"/>
        <v>0</v>
      </c>
      <c r="BM11" s="5">
        <v>0</v>
      </c>
      <c r="BN11" s="5">
        <v>0</v>
      </c>
      <c r="BO11" s="5">
        <v>0</v>
      </c>
      <c r="BP11" s="5">
        <f>B11+E11+H11+K11+N11+Q11+T11+W11+Z11+AC11+AF11+AI11+AL11+AO11+AR11+AU11+AX11+BA11+BD11+BG11+BJ11+BM11</f>
        <v>841501896.6</v>
      </c>
      <c r="BQ11" s="5">
        <f>C11+F11+I11+L11+O11+R11+U11+X11+AA11+AD11+AG11+AJ11+AM11+AP11+AS11+AV11+AY11+BB11+BE11+BH11+BK11+BN11</f>
        <v>651778195.4100001</v>
      </c>
      <c r="BR11" s="5">
        <f t="shared" si="6"/>
        <v>77.45415643665706</v>
      </c>
    </row>
    <row r="12" spans="1:70" ht="12.75">
      <c r="A12" s="6" t="s">
        <v>9</v>
      </c>
      <c r="B12" s="4">
        <v>9640450</v>
      </c>
      <c r="C12" s="4">
        <v>7230337</v>
      </c>
      <c r="D12" s="5">
        <f t="shared" si="7"/>
        <v>74.99999481352012</v>
      </c>
      <c r="E12" s="4">
        <v>34605329</v>
      </c>
      <c r="F12" s="4">
        <v>22066872.47</v>
      </c>
      <c r="G12" s="5">
        <f t="shared" si="0"/>
        <v>63.76726679870606</v>
      </c>
      <c r="H12" s="4">
        <v>147331</v>
      </c>
      <c r="I12" s="4">
        <v>103398.43</v>
      </c>
      <c r="J12" s="5">
        <f t="shared" si="1"/>
        <v>70.18104132870883</v>
      </c>
      <c r="K12" s="4">
        <v>59551264</v>
      </c>
      <c r="L12" s="4">
        <v>44663447.6</v>
      </c>
      <c r="M12" s="5">
        <f t="shared" si="8"/>
        <v>74.99999932830981</v>
      </c>
      <c r="N12" s="4">
        <v>22468463</v>
      </c>
      <c r="O12" s="4">
        <v>39295860</v>
      </c>
      <c r="P12" s="5">
        <f t="shared" si="9"/>
        <v>174.89340503620562</v>
      </c>
      <c r="Q12" s="5">
        <v>5468331</v>
      </c>
      <c r="R12" s="5">
        <v>4115000</v>
      </c>
      <c r="S12" s="5">
        <f t="shared" si="10"/>
        <v>75.25147983909532</v>
      </c>
      <c r="T12" s="4">
        <v>96039</v>
      </c>
      <c r="U12" s="4">
        <v>41500</v>
      </c>
      <c r="V12" s="5">
        <f t="shared" si="19"/>
        <v>43.21161194931226</v>
      </c>
      <c r="W12" s="4">
        <v>32953768</v>
      </c>
      <c r="X12" s="4">
        <v>22610690.26</v>
      </c>
      <c r="Y12" s="5">
        <f t="shared" si="11"/>
        <v>68.6133684621437</v>
      </c>
      <c r="Z12" s="4">
        <v>74152</v>
      </c>
      <c r="AA12" s="4">
        <v>54550</v>
      </c>
      <c r="AB12" s="5">
        <f t="shared" si="12"/>
        <v>73.56510950480096</v>
      </c>
      <c r="AC12" s="4">
        <v>164899</v>
      </c>
      <c r="AD12" s="4">
        <v>164899</v>
      </c>
      <c r="AE12" s="5">
        <f t="shared" si="13"/>
        <v>100</v>
      </c>
      <c r="AF12" s="4">
        <v>44874</v>
      </c>
      <c r="AG12" s="5">
        <v>0</v>
      </c>
      <c r="AH12" s="5">
        <v>0</v>
      </c>
      <c r="AI12" s="4">
        <v>371070</v>
      </c>
      <c r="AJ12" s="4">
        <v>226548</v>
      </c>
      <c r="AK12" s="5">
        <f t="shared" si="14"/>
        <v>61.05263157894737</v>
      </c>
      <c r="AL12" s="5"/>
      <c r="AM12" s="5"/>
      <c r="AN12" s="5"/>
      <c r="AO12" s="4">
        <v>491399</v>
      </c>
      <c r="AP12" s="4">
        <v>372902</v>
      </c>
      <c r="AQ12" s="5">
        <f t="shared" si="2"/>
        <v>75.88578731336449</v>
      </c>
      <c r="AR12" s="4">
        <v>722363</v>
      </c>
      <c r="AS12" s="4">
        <v>456140</v>
      </c>
      <c r="AT12" s="5">
        <f>AS12/AR12*100</f>
        <v>63.14553763135709</v>
      </c>
      <c r="AU12" s="20"/>
      <c r="AV12" s="20"/>
      <c r="AW12" s="20" t="e">
        <f t="shared" si="15"/>
        <v>#DIV/0!</v>
      </c>
      <c r="AX12" s="4">
        <v>51043</v>
      </c>
      <c r="AY12" s="4">
        <v>36921.53</v>
      </c>
      <c r="AZ12" s="5">
        <f t="shared" si="4"/>
        <v>72.33416922986501</v>
      </c>
      <c r="BA12" s="4">
        <v>464855</v>
      </c>
      <c r="BB12" s="4">
        <v>360000</v>
      </c>
      <c r="BC12" s="5">
        <f t="shared" si="5"/>
        <v>77.44350388830927</v>
      </c>
      <c r="BD12" s="5">
        <v>91105.04</v>
      </c>
      <c r="BE12" s="5">
        <v>18911.06</v>
      </c>
      <c r="BF12" s="5">
        <f t="shared" si="16"/>
        <v>20.75742461668422</v>
      </c>
      <c r="BG12" s="5">
        <v>699</v>
      </c>
      <c r="BH12" s="5">
        <v>0</v>
      </c>
      <c r="BI12" s="5">
        <f t="shared" si="17"/>
        <v>0</v>
      </c>
      <c r="BJ12" s="5">
        <v>480704</v>
      </c>
      <c r="BK12" s="5">
        <v>0</v>
      </c>
      <c r="BL12" s="5">
        <f t="shared" si="18"/>
        <v>0</v>
      </c>
      <c r="BM12" s="5">
        <v>0</v>
      </c>
      <c r="BN12" s="5">
        <v>0</v>
      </c>
      <c r="BO12" s="5">
        <v>0</v>
      </c>
      <c r="BP12" s="5">
        <f>B12+E12+H12+K12+N12+Q12+T12+W12+Z12+AC12+AF12+AI12+AL12+AO12+AR12+AU12+AX12+BA12+BD12+BG12+BJ12+BM12</f>
        <v>167888138.04</v>
      </c>
      <c r="BQ12" s="5">
        <f>C12+F12+I12+L12+O12+R12+U12+X12+AA12+AD12+AG12+AJ12+AM12+AP12+AS12+AV12+AY12+BB12+BE12+BH12+BK12+BN12</f>
        <v>141817977.35</v>
      </c>
      <c r="BR12" s="5">
        <f>BQ12/BP12*100</f>
        <v>84.47170777259517</v>
      </c>
    </row>
    <row r="13" spans="1:70" ht="12.75">
      <c r="A13" s="6" t="s">
        <v>28</v>
      </c>
      <c r="B13" s="4">
        <v>102004889</v>
      </c>
      <c r="C13" s="4">
        <v>76503629.68</v>
      </c>
      <c r="D13" s="5">
        <f t="shared" si="7"/>
        <v>74.99996365860464</v>
      </c>
      <c r="E13" s="4">
        <v>129094453</v>
      </c>
      <c r="F13" s="4">
        <v>97364510.34</v>
      </c>
      <c r="G13" s="5">
        <f t="shared" si="0"/>
        <v>75.42114171241734</v>
      </c>
      <c r="H13" s="4">
        <v>815051</v>
      </c>
      <c r="I13" s="4">
        <v>661815</v>
      </c>
      <c r="J13" s="5">
        <f t="shared" si="1"/>
        <v>81.19921330076278</v>
      </c>
      <c r="K13" s="4">
        <v>243373539</v>
      </c>
      <c r="L13" s="4">
        <v>181530152.54</v>
      </c>
      <c r="M13" s="5">
        <f t="shared" si="8"/>
        <v>74.58910828428229</v>
      </c>
      <c r="N13" s="4">
        <v>47155036</v>
      </c>
      <c r="O13" s="4">
        <v>18868073</v>
      </c>
      <c r="P13" s="5">
        <f t="shared" si="9"/>
        <v>40.01284825654677</v>
      </c>
      <c r="Q13" s="5">
        <v>12203681</v>
      </c>
      <c r="R13" s="5">
        <v>11400000</v>
      </c>
      <c r="S13" s="5">
        <f t="shared" si="10"/>
        <v>93.41443782412864</v>
      </c>
      <c r="T13" s="4">
        <v>435031</v>
      </c>
      <c r="U13" s="4">
        <v>336138</v>
      </c>
      <c r="V13" s="5">
        <f t="shared" si="19"/>
        <v>77.26759702182143</v>
      </c>
      <c r="W13" s="4">
        <v>129555887</v>
      </c>
      <c r="X13" s="4">
        <v>93910464.46</v>
      </c>
      <c r="Y13" s="5">
        <f t="shared" si="11"/>
        <v>72.4864509321757</v>
      </c>
      <c r="Z13" s="4">
        <v>6156445</v>
      </c>
      <c r="AA13" s="4">
        <v>5750000</v>
      </c>
      <c r="AB13" s="5">
        <f t="shared" si="12"/>
        <v>93.39805683312366</v>
      </c>
      <c r="AC13" s="4">
        <v>714551</v>
      </c>
      <c r="AD13" s="4">
        <v>550000</v>
      </c>
      <c r="AE13" s="5">
        <f t="shared" si="13"/>
        <v>76.97141281727966</v>
      </c>
      <c r="AF13" s="4">
        <v>70686</v>
      </c>
      <c r="AG13" s="5">
        <v>70686</v>
      </c>
      <c r="AH13" s="5">
        <v>0</v>
      </c>
      <c r="AI13" s="4">
        <v>742140</v>
      </c>
      <c r="AJ13" s="4">
        <v>432264</v>
      </c>
      <c r="AK13" s="5">
        <f t="shared" si="14"/>
        <v>58.245614035087726</v>
      </c>
      <c r="AL13" s="5">
        <v>27003805</v>
      </c>
      <c r="AM13" s="5">
        <v>23452215</v>
      </c>
      <c r="AN13" s="5">
        <f>AM13/AL13*100</f>
        <v>86.84781644660818</v>
      </c>
      <c r="AO13" s="4">
        <v>958094</v>
      </c>
      <c r="AP13" s="4">
        <v>544856.67</v>
      </c>
      <c r="AQ13" s="5">
        <f t="shared" si="2"/>
        <v>56.868811410988904</v>
      </c>
      <c r="AR13" s="4">
        <v>2667304</v>
      </c>
      <c r="AS13" s="4">
        <v>1892691.93</v>
      </c>
      <c r="AT13" s="5">
        <f t="shared" si="3"/>
        <v>70.95898817682573</v>
      </c>
      <c r="AU13" s="20"/>
      <c r="AV13" s="20"/>
      <c r="AW13" s="20" t="e">
        <f t="shared" si="15"/>
        <v>#DIV/0!</v>
      </c>
      <c r="AX13" s="4">
        <v>2475198</v>
      </c>
      <c r="AY13" s="4">
        <v>730977.9</v>
      </c>
      <c r="AZ13" s="5">
        <f t="shared" si="4"/>
        <v>29.532098038217548</v>
      </c>
      <c r="BA13" s="4">
        <v>813496</v>
      </c>
      <c r="BB13" s="4">
        <v>615000</v>
      </c>
      <c r="BC13" s="5">
        <f t="shared" si="5"/>
        <v>75.59963417152635</v>
      </c>
      <c r="BD13" s="5">
        <v>592183</v>
      </c>
      <c r="BE13" s="5">
        <v>494964.88</v>
      </c>
      <c r="BF13" s="5">
        <f t="shared" si="16"/>
        <v>83.5830950905379</v>
      </c>
      <c r="BG13" s="5">
        <v>4052</v>
      </c>
      <c r="BH13" s="5">
        <v>0</v>
      </c>
      <c r="BI13" s="5">
        <f t="shared" si="17"/>
        <v>0</v>
      </c>
      <c r="BJ13" s="5">
        <v>480704</v>
      </c>
      <c r="BK13" s="5">
        <v>0</v>
      </c>
      <c r="BL13" s="5">
        <f t="shared" si="18"/>
        <v>0</v>
      </c>
      <c r="BM13" s="5">
        <v>0</v>
      </c>
      <c r="BN13" s="5">
        <v>0</v>
      </c>
      <c r="BO13" s="5">
        <v>0</v>
      </c>
      <c r="BP13" s="5">
        <f>B13+E13+H13+K13+N13+Q13+T13+W13+Z13+AC13+AF13+AI13+AL13+AO13+AR13+AU13+AX13+BA13+BD13+BG13+BJ13+BM13</f>
        <v>707316225</v>
      </c>
      <c r="BQ13" s="5">
        <f>C13+F13+I13+L13+O13+R13+U13+X13+AA13+AD13+AG13+AJ13+AM13+AP13+AS13+AV13+AY13+BB13+BE13+BH13+BK13+BN13</f>
        <v>515108439.4</v>
      </c>
      <c r="BR13" s="5">
        <f t="shared" si="6"/>
        <v>72.82576324330748</v>
      </c>
    </row>
    <row r="14" spans="1:70" ht="12.75">
      <c r="A14" s="3" t="s">
        <v>10</v>
      </c>
      <c r="B14" s="4">
        <v>83174254</v>
      </c>
      <c r="C14" s="4">
        <v>62376383.6</v>
      </c>
      <c r="D14" s="5">
        <f t="shared" si="7"/>
        <v>74.99482183513182</v>
      </c>
      <c r="E14" s="4">
        <v>150591825</v>
      </c>
      <c r="F14" s="4">
        <v>105426999.49</v>
      </c>
      <c r="G14" s="5">
        <f t="shared" si="0"/>
        <v>70.00844799510199</v>
      </c>
      <c r="H14" s="4">
        <v>1630467</v>
      </c>
      <c r="I14" s="4">
        <v>944009.96</v>
      </c>
      <c r="J14" s="5">
        <f t="shared" si="1"/>
        <v>57.89813347954911</v>
      </c>
      <c r="K14" s="4">
        <v>216797619</v>
      </c>
      <c r="L14" s="4">
        <v>162595424.2</v>
      </c>
      <c r="M14" s="5">
        <f t="shared" si="8"/>
        <v>74.9987130624345</v>
      </c>
      <c r="N14" s="4">
        <v>48515138</v>
      </c>
      <c r="O14" s="4">
        <v>40574103</v>
      </c>
      <c r="P14" s="5">
        <f t="shared" si="9"/>
        <v>83.6318408493448</v>
      </c>
      <c r="Q14" s="5">
        <v>12236539</v>
      </c>
      <c r="R14" s="5">
        <v>10000000</v>
      </c>
      <c r="S14" s="5">
        <f t="shared" si="10"/>
        <v>81.72245436393412</v>
      </c>
      <c r="T14" s="4">
        <v>96039</v>
      </c>
      <c r="U14" s="4">
        <v>12025.79</v>
      </c>
      <c r="V14" s="5">
        <v>0</v>
      </c>
      <c r="W14" s="4">
        <v>162218137</v>
      </c>
      <c r="X14" s="4">
        <v>118827912.46</v>
      </c>
      <c r="Y14" s="5">
        <f t="shared" si="11"/>
        <v>73.25192771755232</v>
      </c>
      <c r="Z14" s="4">
        <v>28533857</v>
      </c>
      <c r="AA14" s="4">
        <v>21529500</v>
      </c>
      <c r="AB14" s="5">
        <f t="shared" si="12"/>
        <v>75.45247037580654</v>
      </c>
      <c r="AC14" s="4">
        <v>899947</v>
      </c>
      <c r="AD14" s="4">
        <v>899947</v>
      </c>
      <c r="AE14" s="5">
        <f t="shared" si="13"/>
        <v>100</v>
      </c>
      <c r="AF14" s="4">
        <v>74385</v>
      </c>
      <c r="AG14" s="5">
        <v>0</v>
      </c>
      <c r="AH14" s="5">
        <v>0</v>
      </c>
      <c r="AI14" s="4">
        <v>623398</v>
      </c>
      <c r="AJ14" s="4">
        <v>486849</v>
      </c>
      <c r="AK14" s="5">
        <f t="shared" si="14"/>
        <v>78.09601570746136</v>
      </c>
      <c r="AL14" s="5">
        <v>18596834</v>
      </c>
      <c r="AM14" s="5">
        <v>15497360</v>
      </c>
      <c r="AN14" s="5">
        <f>AM14/AL14*100</f>
        <v>83.33332437123437</v>
      </c>
      <c r="AO14" s="4">
        <v>2009524</v>
      </c>
      <c r="AP14" s="4">
        <v>1396775</v>
      </c>
      <c r="AQ14" s="5">
        <f t="shared" si="2"/>
        <v>69.5077540750944</v>
      </c>
      <c r="AR14" s="4">
        <v>2818058</v>
      </c>
      <c r="AS14" s="4">
        <v>1972182.33</v>
      </c>
      <c r="AT14" s="5">
        <f t="shared" si="3"/>
        <v>69.98373809197682</v>
      </c>
      <c r="AU14" s="20"/>
      <c r="AV14" s="20"/>
      <c r="AW14" s="20" t="e">
        <f t="shared" si="15"/>
        <v>#DIV/0!</v>
      </c>
      <c r="AX14" s="4">
        <v>8038827</v>
      </c>
      <c r="AY14" s="4">
        <v>5528819.57</v>
      </c>
      <c r="AZ14" s="5">
        <f t="shared" si="4"/>
        <v>68.77644673781387</v>
      </c>
      <c r="BA14" s="4">
        <v>842550</v>
      </c>
      <c r="BB14" s="4">
        <v>630000</v>
      </c>
      <c r="BC14" s="5">
        <f t="shared" si="5"/>
        <v>74.77301050382766</v>
      </c>
      <c r="BD14" s="5">
        <v>942457.5</v>
      </c>
      <c r="BE14" s="5">
        <v>942457.5</v>
      </c>
      <c r="BF14" s="5">
        <f t="shared" si="16"/>
        <v>100</v>
      </c>
      <c r="BG14" s="5">
        <v>4052</v>
      </c>
      <c r="BH14" s="5">
        <v>0</v>
      </c>
      <c r="BI14" s="5">
        <f t="shared" si="17"/>
        <v>0</v>
      </c>
      <c r="BJ14" s="5">
        <v>480704</v>
      </c>
      <c r="BK14" s="5">
        <v>0</v>
      </c>
      <c r="BL14" s="5">
        <f t="shared" si="18"/>
        <v>0</v>
      </c>
      <c r="BM14" s="5">
        <v>0</v>
      </c>
      <c r="BN14" s="5">
        <v>0</v>
      </c>
      <c r="BO14" s="5">
        <v>0</v>
      </c>
      <c r="BP14" s="5">
        <f>B14+E14+H14+K14+N14+Q14+T14+W14+Z14+AC14+AF14+AI14+AL14+AO14+AR14+AU14+AX14+BA14+BD14+BG14+BJ14+BM14</f>
        <v>739124611.5</v>
      </c>
      <c r="BQ14" s="5">
        <f>C14+F14+I14+L14+O14+R14+U14+X14+AA14+AD14+AG14+AJ14+AM14+AP14+AS14+AV14+AY14+BB14+BE14+BH14+BK14+BN14</f>
        <v>549640748.9000001</v>
      </c>
      <c r="BR14" s="5">
        <f t="shared" si="6"/>
        <v>74.36374602444153</v>
      </c>
    </row>
    <row r="15" spans="1:70" ht="12.75">
      <c r="A15" s="3" t="s">
        <v>11</v>
      </c>
      <c r="B15" s="4">
        <v>11142278</v>
      </c>
      <c r="C15" s="4">
        <v>8356707.59</v>
      </c>
      <c r="D15" s="5">
        <f t="shared" si="7"/>
        <v>74.99999183290885</v>
      </c>
      <c r="E15" s="4">
        <v>35935129</v>
      </c>
      <c r="F15" s="4">
        <v>22081226.84</v>
      </c>
      <c r="G15" s="5">
        <f t="shared" si="0"/>
        <v>61.44746785241817</v>
      </c>
      <c r="H15" s="4">
        <v>134141</v>
      </c>
      <c r="I15" s="4">
        <v>105053.31</v>
      </c>
      <c r="J15" s="5">
        <f t="shared" si="1"/>
        <v>78.31558583878157</v>
      </c>
      <c r="K15" s="4">
        <v>73978751</v>
      </c>
      <c r="L15" s="4">
        <v>55560863.74</v>
      </c>
      <c r="M15" s="5">
        <f t="shared" si="8"/>
        <v>75.10381425606928</v>
      </c>
      <c r="N15" s="4">
        <v>28514368</v>
      </c>
      <c r="O15" s="4">
        <v>23831374</v>
      </c>
      <c r="P15" s="5">
        <f t="shared" si="9"/>
        <v>83.57672174252644</v>
      </c>
      <c r="Q15" s="5">
        <v>6762540</v>
      </c>
      <c r="R15" s="5">
        <v>5061000</v>
      </c>
      <c r="S15" s="5">
        <f t="shared" si="10"/>
        <v>74.8387440222165</v>
      </c>
      <c r="T15" s="4">
        <v>336138</v>
      </c>
      <c r="U15" s="4">
        <v>231500</v>
      </c>
      <c r="V15" s="5">
        <f t="shared" si="19"/>
        <v>68.87052341597796</v>
      </c>
      <c r="W15" s="4">
        <v>38935428</v>
      </c>
      <c r="X15" s="4">
        <v>24909180.33</v>
      </c>
      <c r="Y15" s="5">
        <f t="shared" si="11"/>
        <v>63.975617090943494</v>
      </c>
      <c r="Z15" s="4">
        <v>1376398</v>
      </c>
      <c r="AA15" s="4">
        <v>930100</v>
      </c>
      <c r="AB15" s="5">
        <f t="shared" si="12"/>
        <v>67.57493108824629</v>
      </c>
      <c r="AC15" s="4">
        <v>645814</v>
      </c>
      <c r="AD15" s="4">
        <v>440000</v>
      </c>
      <c r="AE15" s="5">
        <f t="shared" si="13"/>
        <v>68.13107179466533</v>
      </c>
      <c r="AF15" s="4">
        <v>8856</v>
      </c>
      <c r="AG15" s="5">
        <v>8856</v>
      </c>
      <c r="AH15" s="5">
        <v>0</v>
      </c>
      <c r="AI15" s="4">
        <v>348806</v>
      </c>
      <c r="AJ15" s="4">
        <v>202461</v>
      </c>
      <c r="AK15" s="5">
        <f t="shared" si="14"/>
        <v>58.04401300436346</v>
      </c>
      <c r="AL15" s="5"/>
      <c r="AM15" s="5"/>
      <c r="AN15" s="5"/>
      <c r="AO15" s="4">
        <v>716511</v>
      </c>
      <c r="AP15" s="4">
        <v>310529.7</v>
      </c>
      <c r="AQ15" s="5">
        <f t="shared" si="2"/>
        <v>43.339139245594275</v>
      </c>
      <c r="AR15" s="4">
        <v>960314</v>
      </c>
      <c r="AS15" s="4">
        <v>584324.74</v>
      </c>
      <c r="AT15" s="5">
        <f t="shared" si="3"/>
        <v>60.847258292600124</v>
      </c>
      <c r="AU15" s="20"/>
      <c r="AV15" s="20"/>
      <c r="AW15" s="20" t="e">
        <f t="shared" si="15"/>
        <v>#DIV/0!</v>
      </c>
      <c r="AX15" s="4">
        <v>22535603</v>
      </c>
      <c r="AY15" s="4">
        <v>16444186.55</v>
      </c>
      <c r="AZ15" s="5">
        <f t="shared" si="4"/>
        <v>72.96980937230745</v>
      </c>
      <c r="BA15" s="4">
        <v>552015</v>
      </c>
      <c r="BB15" s="4">
        <v>450000</v>
      </c>
      <c r="BC15" s="5">
        <f t="shared" si="5"/>
        <v>81.51952392598028</v>
      </c>
      <c r="BD15" s="5">
        <v>91105.04</v>
      </c>
      <c r="BE15" s="5">
        <v>21729.21</v>
      </c>
      <c r="BF15" s="5">
        <f t="shared" si="16"/>
        <v>23.85072219934265</v>
      </c>
      <c r="BG15" s="5">
        <v>856</v>
      </c>
      <c r="BH15" s="5">
        <v>0</v>
      </c>
      <c r="BI15" s="5">
        <f t="shared" si="17"/>
        <v>0</v>
      </c>
      <c r="BJ15" s="5">
        <v>480704</v>
      </c>
      <c r="BK15" s="5">
        <v>0</v>
      </c>
      <c r="BL15" s="5">
        <f t="shared" si="18"/>
        <v>0</v>
      </c>
      <c r="BM15" s="5">
        <v>0</v>
      </c>
      <c r="BN15" s="5">
        <v>0</v>
      </c>
      <c r="BO15" s="5">
        <v>0</v>
      </c>
      <c r="BP15" s="5">
        <f>B15+E15+H15+K15+N15+Q15+T15+W15+Z15+AC15+AF15+AI15+AL15+AO15+AR15+AU15+AX15+BA15+BD15+BG15+BJ15+BM15</f>
        <v>223455755.04</v>
      </c>
      <c r="BQ15" s="5">
        <f>C15+F15+I15+L15+O15+R15+U15+X15+AA15+AD15+AG15+AJ15+AM15+AP15+AS15+AV15+AY15+BB15+BE15+BH15+BK15+BN15</f>
        <v>159529093.01000002</v>
      </c>
      <c r="BR15" s="5">
        <f t="shared" si="6"/>
        <v>71.39180325941629</v>
      </c>
    </row>
    <row r="16" spans="1:70" ht="25.5">
      <c r="A16" s="6" t="s">
        <v>29</v>
      </c>
      <c r="B16" s="4">
        <v>116343596</v>
      </c>
      <c r="C16" s="4">
        <v>87036357.03</v>
      </c>
      <c r="D16" s="5">
        <f t="shared" si="7"/>
        <v>74.80975319862041</v>
      </c>
      <c r="E16" s="4">
        <v>143938307</v>
      </c>
      <c r="F16" s="4">
        <v>93505394.91</v>
      </c>
      <c r="G16" s="5">
        <f t="shared" si="0"/>
        <v>64.96213333258116</v>
      </c>
      <c r="H16" s="4">
        <v>2806689</v>
      </c>
      <c r="I16" s="4">
        <v>1805000</v>
      </c>
      <c r="J16" s="5">
        <f t="shared" si="1"/>
        <v>64.31065215989375</v>
      </c>
      <c r="K16" s="4">
        <v>250774323</v>
      </c>
      <c r="L16" s="4">
        <v>188282962.38</v>
      </c>
      <c r="M16" s="5">
        <f t="shared" si="8"/>
        <v>75.08063829166434</v>
      </c>
      <c r="N16" s="4">
        <v>39061608</v>
      </c>
      <c r="O16" s="4">
        <v>32551340</v>
      </c>
      <c r="P16" s="5">
        <f t="shared" si="9"/>
        <v>83.33333333333334</v>
      </c>
      <c r="Q16" s="5">
        <v>18480096</v>
      </c>
      <c r="R16" s="5">
        <v>13392000</v>
      </c>
      <c r="S16" s="5">
        <f t="shared" si="10"/>
        <v>72.46715601477395</v>
      </c>
      <c r="T16" s="4">
        <v>48020</v>
      </c>
      <c r="U16" s="4">
        <v>0</v>
      </c>
      <c r="V16" s="5">
        <v>0</v>
      </c>
      <c r="W16" s="4">
        <v>226945399</v>
      </c>
      <c r="X16" s="4">
        <v>139350703.24</v>
      </c>
      <c r="Y16" s="5">
        <f t="shared" si="11"/>
        <v>61.40274438434419</v>
      </c>
      <c r="Z16" s="4">
        <v>33460350</v>
      </c>
      <c r="AA16" s="4">
        <v>14367000</v>
      </c>
      <c r="AB16" s="5">
        <f t="shared" si="12"/>
        <v>42.93738708650687</v>
      </c>
      <c r="AC16" s="4">
        <v>402721</v>
      </c>
      <c r="AD16" s="4">
        <v>200000</v>
      </c>
      <c r="AE16" s="5">
        <f t="shared" si="13"/>
        <v>49.662173067706924</v>
      </c>
      <c r="AF16" s="4">
        <v>36801</v>
      </c>
      <c r="AG16" s="5">
        <v>36801</v>
      </c>
      <c r="AH16" s="5">
        <v>0</v>
      </c>
      <c r="AI16" s="4">
        <v>682769</v>
      </c>
      <c r="AJ16" s="4">
        <v>527310</v>
      </c>
      <c r="AK16" s="5">
        <f t="shared" si="14"/>
        <v>77.2310986585507</v>
      </c>
      <c r="AL16" s="5">
        <v>22168418</v>
      </c>
      <c r="AM16" s="5">
        <v>18807623.14</v>
      </c>
      <c r="AN16" s="5">
        <f>AM16/AL16*100</f>
        <v>84.83971720489933</v>
      </c>
      <c r="AO16" s="4">
        <v>422770</v>
      </c>
      <c r="AP16" s="4">
        <v>271931.45</v>
      </c>
      <c r="AQ16" s="5">
        <f t="shared" si="2"/>
        <v>64.32136859285191</v>
      </c>
      <c r="AR16" s="4">
        <v>2878718</v>
      </c>
      <c r="AS16" s="4">
        <v>2031521.36</v>
      </c>
      <c r="AT16" s="5">
        <f>AS16/AR16*100</f>
        <v>70.57034971817316</v>
      </c>
      <c r="AU16" s="20"/>
      <c r="AV16" s="20"/>
      <c r="AW16" s="20" t="e">
        <f t="shared" si="15"/>
        <v>#DIV/0!</v>
      </c>
      <c r="AX16" s="4">
        <v>201984089</v>
      </c>
      <c r="AY16" s="4">
        <v>145667477.37</v>
      </c>
      <c r="AZ16" s="5">
        <f t="shared" si="4"/>
        <v>72.11829312456389</v>
      </c>
      <c r="BA16" s="4">
        <v>871603</v>
      </c>
      <c r="BB16" s="4">
        <v>660000</v>
      </c>
      <c r="BC16" s="5">
        <f t="shared" si="5"/>
        <v>75.72254799490135</v>
      </c>
      <c r="BD16" s="5">
        <v>442338.86</v>
      </c>
      <c r="BE16" s="5">
        <v>0</v>
      </c>
      <c r="BF16" s="5">
        <f t="shared" si="16"/>
        <v>0</v>
      </c>
      <c r="BG16" s="5">
        <v>4209</v>
      </c>
      <c r="BH16" s="5">
        <v>0</v>
      </c>
      <c r="BI16" s="5">
        <f t="shared" si="17"/>
        <v>0</v>
      </c>
      <c r="BJ16" s="5">
        <v>480704</v>
      </c>
      <c r="BK16" s="5">
        <v>0</v>
      </c>
      <c r="BL16" s="5">
        <f t="shared" si="18"/>
        <v>0</v>
      </c>
      <c r="BM16" s="5">
        <v>0</v>
      </c>
      <c r="BN16" s="5">
        <v>0</v>
      </c>
      <c r="BO16" s="5">
        <v>0</v>
      </c>
      <c r="BP16" s="5">
        <f>B16+E16+H16+K16+N16+Q16+T16+W16+Z16+AC16+AF16+AI16+AL16+AO16+AR16+AU16+AX16+BA16+BD16+BG16+BJ16+BM16</f>
        <v>1062233528.86</v>
      </c>
      <c r="BQ16" s="5">
        <f>C16+F16+I16+L16+O16+R16+U16+X16+AA16+AD16+AG16+AJ16+AM16+AP16+AS16+AV16+AY16+BB16+BE16+BH16+BK16+BN16</f>
        <v>738493421.88</v>
      </c>
      <c r="BR16" s="5">
        <f>BQ16/BP16*100</f>
        <v>69.5226992761713</v>
      </c>
    </row>
    <row r="17" spans="1:70" ht="12.75">
      <c r="A17" s="3" t="s">
        <v>12</v>
      </c>
      <c r="B17" s="4">
        <v>195013483</v>
      </c>
      <c r="C17" s="4">
        <v>144756144</v>
      </c>
      <c r="D17" s="5">
        <f t="shared" si="7"/>
        <v>74.22878755516612</v>
      </c>
      <c r="E17" s="4">
        <v>145319228</v>
      </c>
      <c r="F17" s="4">
        <v>119557534.24</v>
      </c>
      <c r="G17" s="5">
        <f t="shared" si="0"/>
        <v>82.2723433680779</v>
      </c>
      <c r="H17" s="4">
        <v>3030479</v>
      </c>
      <c r="I17" s="4">
        <v>1634542</v>
      </c>
      <c r="J17" s="5">
        <f t="shared" si="1"/>
        <v>53.93675389270145</v>
      </c>
      <c r="K17" s="4">
        <v>369932727</v>
      </c>
      <c r="L17" s="4">
        <v>277309042.99</v>
      </c>
      <c r="M17" s="5">
        <f t="shared" si="8"/>
        <v>74.96201951064471</v>
      </c>
      <c r="N17" s="4">
        <v>79744624</v>
      </c>
      <c r="O17" s="4">
        <v>66641479</v>
      </c>
      <c r="P17" s="5">
        <f t="shared" si="9"/>
        <v>83.56861648755157</v>
      </c>
      <c r="Q17" s="5">
        <v>15923530</v>
      </c>
      <c r="R17" s="5">
        <v>12350000</v>
      </c>
      <c r="S17" s="5">
        <f t="shared" si="10"/>
        <v>77.558179624744</v>
      </c>
      <c r="T17" s="4">
        <v>48020</v>
      </c>
      <c r="U17" s="4">
        <v>0</v>
      </c>
      <c r="V17" s="5"/>
      <c r="W17" s="4">
        <v>299181837</v>
      </c>
      <c r="X17" s="4">
        <v>224978644.8</v>
      </c>
      <c r="Y17" s="5">
        <f t="shared" si="11"/>
        <v>75.19796223458579</v>
      </c>
      <c r="Z17" s="4">
        <v>8843463</v>
      </c>
      <c r="AA17" s="4">
        <v>7028000</v>
      </c>
      <c r="AB17" s="5">
        <f t="shared" si="12"/>
        <v>79.47113025745684</v>
      </c>
      <c r="AC17" s="4">
        <v>773897</v>
      </c>
      <c r="AD17" s="4">
        <v>750000</v>
      </c>
      <c r="AE17" s="5">
        <f t="shared" si="13"/>
        <v>96.91212138049379</v>
      </c>
      <c r="AF17" s="4">
        <v>84240</v>
      </c>
      <c r="AG17" s="5">
        <v>84240</v>
      </c>
      <c r="AH17" s="5">
        <v>0</v>
      </c>
      <c r="AI17" s="4">
        <v>1283902</v>
      </c>
      <c r="AJ17" s="4">
        <v>1023372</v>
      </c>
      <c r="AK17" s="5">
        <f t="shared" si="14"/>
        <v>79.70795278767383</v>
      </c>
      <c r="AL17" s="5"/>
      <c r="AM17" s="5"/>
      <c r="AN17" s="5"/>
      <c r="AO17" s="4">
        <v>2135810</v>
      </c>
      <c r="AP17" s="4">
        <v>1145739</v>
      </c>
      <c r="AQ17" s="5">
        <f t="shared" si="2"/>
        <v>53.64423801742665</v>
      </c>
      <c r="AR17" s="4">
        <v>4119513</v>
      </c>
      <c r="AS17" s="4">
        <v>2685979.26</v>
      </c>
      <c r="AT17" s="5">
        <f t="shared" si="3"/>
        <v>65.20137841536123</v>
      </c>
      <c r="AU17" s="20"/>
      <c r="AV17" s="20"/>
      <c r="AW17" s="20" t="e">
        <f t="shared" si="15"/>
        <v>#DIV/0!</v>
      </c>
      <c r="AX17" s="4">
        <v>1140026</v>
      </c>
      <c r="AY17" s="4">
        <v>613271.34</v>
      </c>
      <c r="AZ17" s="5">
        <f t="shared" si="4"/>
        <v>53.79450468673521</v>
      </c>
      <c r="BA17" s="4">
        <v>1481725</v>
      </c>
      <c r="BB17" s="4">
        <v>1120000</v>
      </c>
      <c r="BC17" s="5">
        <f t="shared" si="5"/>
        <v>75.58757529231133</v>
      </c>
      <c r="BD17" s="5">
        <v>318867.5</v>
      </c>
      <c r="BE17" s="5">
        <v>313563.84</v>
      </c>
      <c r="BF17" s="5">
        <f t="shared" si="16"/>
        <v>98.33671979740802</v>
      </c>
      <c r="BG17" s="5">
        <v>4908</v>
      </c>
      <c r="BH17" s="5">
        <v>0</v>
      </c>
      <c r="BI17" s="5">
        <f t="shared" si="17"/>
        <v>0</v>
      </c>
      <c r="BJ17" s="5">
        <v>480704</v>
      </c>
      <c r="BK17" s="5">
        <v>0</v>
      </c>
      <c r="BL17" s="5">
        <f t="shared" si="18"/>
        <v>0</v>
      </c>
      <c r="BM17" s="5">
        <v>0</v>
      </c>
      <c r="BN17" s="5">
        <v>0</v>
      </c>
      <c r="BO17" s="5">
        <v>0</v>
      </c>
      <c r="BP17" s="5">
        <f>B17+E17+H17+K17+N17+Q17+T17+W17+Z17+AC17+AF17+AI17+AL17+AO17+AR17+AU17+AX17+BA17+BD17+BG17+BJ17+BM17</f>
        <v>1128860983.5</v>
      </c>
      <c r="BQ17" s="5">
        <f>C17+F17+I17+L17+O17+R17+U17+X17+AA17+AD17+AG17+AJ17+AM17+AP17+AS17+AV17+AY17+BB17+BE17+BH17+BK17+BN17</f>
        <v>861991552.47</v>
      </c>
      <c r="BR17" s="5">
        <f t="shared" si="6"/>
        <v>76.35940696589768</v>
      </c>
    </row>
    <row r="18" spans="1:70" ht="12.75">
      <c r="A18" s="3" t="s">
        <v>13</v>
      </c>
      <c r="B18" s="4">
        <v>28901278</v>
      </c>
      <c r="C18" s="4">
        <v>21612736.2</v>
      </c>
      <c r="D18" s="5">
        <f t="shared" si="7"/>
        <v>74.7812473898213</v>
      </c>
      <c r="E18" s="4">
        <v>33565435</v>
      </c>
      <c r="F18" s="4">
        <v>25300737.68</v>
      </c>
      <c r="G18" s="5">
        <f t="shared" si="0"/>
        <v>75.37735673617816</v>
      </c>
      <c r="H18" s="4">
        <v>382839</v>
      </c>
      <c r="I18" s="4">
        <v>297012.83</v>
      </c>
      <c r="J18" s="5">
        <f t="shared" si="1"/>
        <v>77.58165442914647</v>
      </c>
      <c r="K18" s="4">
        <v>100430490</v>
      </c>
      <c r="L18" s="4">
        <v>74611382.65</v>
      </c>
      <c r="M18" s="5">
        <f t="shared" si="8"/>
        <v>74.29156489229517</v>
      </c>
      <c r="N18" s="4">
        <v>25434451</v>
      </c>
      <c r="O18" s="4">
        <v>21195380</v>
      </c>
      <c r="P18" s="5">
        <f t="shared" si="9"/>
        <v>83.3333497153133</v>
      </c>
      <c r="Q18" s="5">
        <v>6061766</v>
      </c>
      <c r="R18" s="5">
        <v>4429000</v>
      </c>
      <c r="S18" s="5">
        <f t="shared" si="10"/>
        <v>73.06451618224789</v>
      </c>
      <c r="T18" s="4">
        <v>48020</v>
      </c>
      <c r="U18" s="4">
        <v>0</v>
      </c>
      <c r="V18" s="5"/>
      <c r="W18" s="4">
        <v>57283033</v>
      </c>
      <c r="X18" s="4">
        <v>38408532.88</v>
      </c>
      <c r="Y18" s="5">
        <f t="shared" si="11"/>
        <v>67.05045258340284</v>
      </c>
      <c r="Z18" s="4">
        <v>1347747</v>
      </c>
      <c r="AA18" s="4">
        <v>1070500</v>
      </c>
      <c r="AB18" s="5">
        <f t="shared" si="12"/>
        <v>79.42885422857555</v>
      </c>
      <c r="AC18" s="4">
        <v>240701</v>
      </c>
      <c r="AD18" s="4">
        <v>108120</v>
      </c>
      <c r="AE18" s="5">
        <f t="shared" si="13"/>
        <v>44.91879967262288</v>
      </c>
      <c r="AF18" s="4">
        <v>54594</v>
      </c>
      <c r="AG18" s="5">
        <v>42209</v>
      </c>
      <c r="AH18" s="5">
        <v>0</v>
      </c>
      <c r="AI18" s="4">
        <v>430441</v>
      </c>
      <c r="AJ18" s="4">
        <v>296074</v>
      </c>
      <c r="AK18" s="5">
        <f t="shared" si="14"/>
        <v>68.78387514200553</v>
      </c>
      <c r="AL18" s="5"/>
      <c r="AM18" s="5"/>
      <c r="AN18" s="5"/>
      <c r="AO18" s="4">
        <v>513362</v>
      </c>
      <c r="AP18" s="4">
        <v>186277.02</v>
      </c>
      <c r="AQ18" s="5">
        <f t="shared" si="2"/>
        <v>36.285704824276046</v>
      </c>
      <c r="AR18" s="4">
        <v>922435</v>
      </c>
      <c r="AS18" s="4">
        <v>759647.38</v>
      </c>
      <c r="AT18" s="5">
        <f t="shared" si="3"/>
        <v>82.35240206627024</v>
      </c>
      <c r="AU18" s="20"/>
      <c r="AV18" s="20"/>
      <c r="AW18" s="20" t="e">
        <f t="shared" si="15"/>
        <v>#DIV/0!</v>
      </c>
      <c r="AX18" s="4">
        <v>76863</v>
      </c>
      <c r="AY18" s="4">
        <v>49037.46</v>
      </c>
      <c r="AZ18" s="5">
        <f t="shared" si="4"/>
        <v>63.798524647749886</v>
      </c>
      <c r="BA18" s="4">
        <v>610122</v>
      </c>
      <c r="BB18" s="4">
        <v>460000</v>
      </c>
      <c r="BC18" s="5">
        <f t="shared" si="5"/>
        <v>75.39475711415095</v>
      </c>
      <c r="BD18" s="5">
        <v>136657.5</v>
      </c>
      <c r="BE18" s="5">
        <v>60529.8</v>
      </c>
      <c r="BF18" s="5">
        <f t="shared" si="16"/>
        <v>44.29306843751715</v>
      </c>
      <c r="BG18" s="5">
        <v>1092</v>
      </c>
      <c r="BH18" s="5">
        <v>0</v>
      </c>
      <c r="BI18" s="5">
        <f t="shared" si="17"/>
        <v>0</v>
      </c>
      <c r="BJ18" s="5">
        <v>480704</v>
      </c>
      <c r="BK18" s="5">
        <v>0</v>
      </c>
      <c r="BL18" s="5">
        <f t="shared" si="18"/>
        <v>0</v>
      </c>
      <c r="BM18" s="5">
        <v>0</v>
      </c>
      <c r="BN18" s="5">
        <v>0</v>
      </c>
      <c r="BO18" s="5">
        <v>0</v>
      </c>
      <c r="BP18" s="5">
        <f>B18+E18+H18+K18+N18+Q18+T18+W18+Z18+AC18+AF18+AI18+AL18+AO18+AR18+AU18+AX18+BA18+BD18+BG18+BJ18+BM18</f>
        <v>256922030.5</v>
      </c>
      <c r="BQ18" s="5">
        <f>C18+F18+I18+L18+O18+R18+U18+X18+AA18+AD18+AG18+AJ18+AM18+AP18+AS18+AV18+AY18+BB18+BE18+BH18+BK18+BN18</f>
        <v>188887176.90000004</v>
      </c>
      <c r="BR18" s="5">
        <f t="shared" si="6"/>
        <v>73.51926050576657</v>
      </c>
    </row>
    <row r="19" spans="1:70" ht="12.75">
      <c r="A19" s="3" t="s">
        <v>14</v>
      </c>
      <c r="B19" s="4">
        <v>13344049</v>
      </c>
      <c r="C19" s="4">
        <v>9558910</v>
      </c>
      <c r="D19" s="5">
        <f t="shared" si="7"/>
        <v>71.63425434064278</v>
      </c>
      <c r="E19" s="4">
        <v>32926908</v>
      </c>
      <c r="F19" s="4">
        <v>22824262.45</v>
      </c>
      <c r="G19" s="5">
        <f t="shared" si="0"/>
        <v>69.31796465674822</v>
      </c>
      <c r="H19" s="4">
        <v>316970</v>
      </c>
      <c r="I19" s="4">
        <v>158485</v>
      </c>
      <c r="J19" s="5">
        <f t="shared" si="1"/>
        <v>50</v>
      </c>
      <c r="K19" s="4">
        <v>85068312</v>
      </c>
      <c r="L19" s="4">
        <v>63543404.8</v>
      </c>
      <c r="M19" s="5">
        <f t="shared" si="8"/>
        <v>74.69691510982373</v>
      </c>
      <c r="N19" s="4">
        <v>32441138</v>
      </c>
      <c r="O19" s="4">
        <v>27034280</v>
      </c>
      <c r="P19" s="5">
        <f t="shared" si="9"/>
        <v>83.33332819582347</v>
      </c>
      <c r="Q19" s="5">
        <v>6514713</v>
      </c>
      <c r="R19" s="5">
        <v>5371340</v>
      </c>
      <c r="S19" s="5">
        <f t="shared" si="10"/>
        <v>82.44937267382309</v>
      </c>
      <c r="T19" s="4">
        <v>144059</v>
      </c>
      <c r="U19" s="4">
        <v>72450</v>
      </c>
      <c r="V19" s="5">
        <f t="shared" si="19"/>
        <v>50.29189429331038</v>
      </c>
      <c r="W19" s="4">
        <v>58866123</v>
      </c>
      <c r="X19" s="4">
        <v>44877631.83</v>
      </c>
      <c r="Y19" s="5">
        <f t="shared" si="11"/>
        <v>76.23677175070625</v>
      </c>
      <c r="Z19" s="4">
        <v>842181</v>
      </c>
      <c r="AA19" s="4">
        <v>722500</v>
      </c>
      <c r="AB19" s="5">
        <f t="shared" si="12"/>
        <v>85.78915933748209</v>
      </c>
      <c r="AC19" s="4">
        <v>938311</v>
      </c>
      <c r="AD19" s="4">
        <v>540000</v>
      </c>
      <c r="AE19" s="5">
        <f t="shared" si="13"/>
        <v>57.550215227147504</v>
      </c>
      <c r="AF19" s="4">
        <v>34614</v>
      </c>
      <c r="AG19" s="5">
        <v>34614</v>
      </c>
      <c r="AH19" s="5">
        <v>0</v>
      </c>
      <c r="AI19" s="4">
        <v>326542</v>
      </c>
      <c r="AJ19" s="4">
        <v>181629</v>
      </c>
      <c r="AK19" s="5">
        <f t="shared" si="14"/>
        <v>55.62194143479247</v>
      </c>
      <c r="AL19" s="5"/>
      <c r="AM19" s="5"/>
      <c r="AN19" s="5"/>
      <c r="AO19" s="4">
        <v>1015746</v>
      </c>
      <c r="AP19" s="4">
        <v>685773.88</v>
      </c>
      <c r="AQ19" s="5">
        <f t="shared" si="2"/>
        <v>67.51430771078597</v>
      </c>
      <c r="AR19" s="4">
        <v>935350</v>
      </c>
      <c r="AS19" s="4">
        <v>616300.18</v>
      </c>
      <c r="AT19" s="5">
        <f t="shared" si="3"/>
        <v>65.88979312556798</v>
      </c>
      <c r="AU19" s="20"/>
      <c r="AV19" s="20"/>
      <c r="AW19" s="20" t="e">
        <f t="shared" si="15"/>
        <v>#DIV/0!</v>
      </c>
      <c r="AX19" s="4">
        <v>539924</v>
      </c>
      <c r="AY19" s="4">
        <v>174568.95</v>
      </c>
      <c r="AZ19" s="5">
        <f t="shared" si="4"/>
        <v>32.33213378179151</v>
      </c>
      <c r="BA19" s="4">
        <v>755389</v>
      </c>
      <c r="BB19" s="4">
        <v>630000</v>
      </c>
      <c r="BC19" s="5">
        <f t="shared" si="5"/>
        <v>83.40073789795721</v>
      </c>
      <c r="BD19" s="5">
        <v>318868</v>
      </c>
      <c r="BE19" s="5">
        <v>122691.04</v>
      </c>
      <c r="BF19" s="5">
        <f t="shared" si="16"/>
        <v>38.47706260897926</v>
      </c>
      <c r="BG19" s="5">
        <v>1170</v>
      </c>
      <c r="BH19" s="5">
        <v>1170</v>
      </c>
      <c r="BI19" s="5">
        <f t="shared" si="17"/>
        <v>100</v>
      </c>
      <c r="BJ19" s="5">
        <v>480704</v>
      </c>
      <c r="BK19" s="5">
        <v>0</v>
      </c>
      <c r="BL19" s="5">
        <f t="shared" si="18"/>
        <v>0</v>
      </c>
      <c r="BM19" s="5">
        <v>0</v>
      </c>
      <c r="BN19" s="5">
        <v>0</v>
      </c>
      <c r="BO19" s="5">
        <v>0</v>
      </c>
      <c r="BP19" s="5">
        <f>B19+E19+H19+K19+N19+Q19+T19+W19+Z19+AC19+AF19+AI19+AL19+AO19+AR19+AU19+AX19+BA19+BD19+BG19+BJ19+BM19</f>
        <v>235811071</v>
      </c>
      <c r="BQ19" s="5">
        <f>C19+F19+I19+L19+O19+R19+U19+X19+AA19+AD19+AG19+AJ19+AM19+AP19+AS19+AV19+AY19+BB19+BE19+BH19+BK19+BN19</f>
        <v>177150011.12999997</v>
      </c>
      <c r="BR19" s="5">
        <f t="shared" si="6"/>
        <v>75.123704064768</v>
      </c>
    </row>
    <row r="20" spans="1:70" ht="12.75">
      <c r="A20" s="3" t="s">
        <v>15</v>
      </c>
      <c r="B20" s="4">
        <v>18818060</v>
      </c>
      <c r="C20" s="4">
        <v>14098018.2</v>
      </c>
      <c r="D20" s="5">
        <f t="shared" si="7"/>
        <v>74.91748990065925</v>
      </c>
      <c r="E20" s="4">
        <v>31003345</v>
      </c>
      <c r="F20" s="4">
        <v>23620758.35</v>
      </c>
      <c r="G20" s="5">
        <f t="shared" si="0"/>
        <v>76.18777377086248</v>
      </c>
      <c r="H20" s="4">
        <v>323823</v>
      </c>
      <c r="I20" s="4">
        <v>252070</v>
      </c>
      <c r="J20" s="5">
        <f t="shared" si="1"/>
        <v>77.8419074617924</v>
      </c>
      <c r="K20" s="4">
        <v>71739881</v>
      </c>
      <c r="L20" s="4">
        <v>54460109.06</v>
      </c>
      <c r="M20" s="5">
        <f t="shared" si="8"/>
        <v>75.91329717984895</v>
      </c>
      <c r="N20" s="4">
        <v>20484924</v>
      </c>
      <c r="O20" s="4">
        <v>17191671</v>
      </c>
      <c r="P20" s="5">
        <f t="shared" si="9"/>
        <v>83.92352834699314</v>
      </c>
      <c r="Q20" s="5">
        <v>6200522</v>
      </c>
      <c r="R20" s="5">
        <v>5475993</v>
      </c>
      <c r="S20" s="5">
        <f t="shared" si="10"/>
        <v>88.31503218599983</v>
      </c>
      <c r="T20" s="4">
        <v>144059</v>
      </c>
      <c r="U20" s="4">
        <v>28274.62</v>
      </c>
      <c r="V20" s="5">
        <f t="shared" si="19"/>
        <v>19.627111114196268</v>
      </c>
      <c r="W20" s="4">
        <v>52405956</v>
      </c>
      <c r="X20" s="4">
        <v>36160900.65</v>
      </c>
      <c r="Y20" s="5">
        <f t="shared" si="11"/>
        <v>69.00150938950527</v>
      </c>
      <c r="Z20" s="4">
        <v>1060456</v>
      </c>
      <c r="AA20" s="4">
        <v>787000</v>
      </c>
      <c r="AB20" s="5">
        <f t="shared" si="12"/>
        <v>74.21335727272042</v>
      </c>
      <c r="AC20" s="4">
        <v>380627</v>
      </c>
      <c r="AD20" s="4">
        <v>350000</v>
      </c>
      <c r="AE20" s="5">
        <f t="shared" si="13"/>
        <v>91.95353981719636</v>
      </c>
      <c r="AF20" s="4">
        <v>38367</v>
      </c>
      <c r="AG20" s="5">
        <v>38367</v>
      </c>
      <c r="AH20" s="5">
        <v>0</v>
      </c>
      <c r="AI20" s="4">
        <v>274592</v>
      </c>
      <c r="AJ20" s="4">
        <v>201695</v>
      </c>
      <c r="AK20" s="5">
        <f t="shared" si="14"/>
        <v>73.45261333177952</v>
      </c>
      <c r="AL20" s="5"/>
      <c r="AM20" s="5"/>
      <c r="AN20" s="5"/>
      <c r="AO20" s="4">
        <v>862011</v>
      </c>
      <c r="AP20" s="4">
        <v>635117</v>
      </c>
      <c r="AQ20" s="5">
        <f t="shared" si="2"/>
        <v>73.67852614409793</v>
      </c>
      <c r="AR20" s="4">
        <v>1176435</v>
      </c>
      <c r="AS20" s="4">
        <v>638018.57</v>
      </c>
      <c r="AT20" s="5">
        <f t="shared" si="3"/>
        <v>54.23321900487489</v>
      </c>
      <c r="AU20" s="20"/>
      <c r="AV20" s="20"/>
      <c r="AW20" s="20" t="e">
        <f t="shared" si="15"/>
        <v>#DIV/0!</v>
      </c>
      <c r="AX20" s="4">
        <v>103467</v>
      </c>
      <c r="AY20" s="4">
        <v>68663.36</v>
      </c>
      <c r="AZ20" s="5">
        <f t="shared" si="4"/>
        <v>66.36256970821614</v>
      </c>
      <c r="BA20" s="4">
        <v>552015</v>
      </c>
      <c r="BB20" s="4">
        <v>415000</v>
      </c>
      <c r="BC20" s="5">
        <f t="shared" si="5"/>
        <v>75.17911650951514</v>
      </c>
      <c r="BD20" s="5">
        <v>91105.04</v>
      </c>
      <c r="BE20" s="5">
        <v>44118.62</v>
      </c>
      <c r="BF20" s="5">
        <f t="shared" si="16"/>
        <v>48.42610244175295</v>
      </c>
      <c r="BG20" s="5">
        <v>856</v>
      </c>
      <c r="BH20" s="5">
        <v>0</v>
      </c>
      <c r="BI20" s="5">
        <f t="shared" si="17"/>
        <v>0</v>
      </c>
      <c r="BJ20" s="5">
        <v>480704</v>
      </c>
      <c r="BK20" s="5">
        <v>0</v>
      </c>
      <c r="BL20" s="5">
        <f t="shared" si="18"/>
        <v>0</v>
      </c>
      <c r="BM20" s="5">
        <v>0</v>
      </c>
      <c r="BN20" s="5">
        <v>0</v>
      </c>
      <c r="BO20" s="5">
        <v>0</v>
      </c>
      <c r="BP20" s="5">
        <f>B20+E20+H20+K20+N20+Q20+T20+W20+Z20+AC20+AF20+AI20+AL20+AO20+AR20+AU20+AX20+BA20+BD20+BG20+BJ20+BM20</f>
        <v>206141205.04</v>
      </c>
      <c r="BQ20" s="5">
        <f>C20+F20+I20+L20+O20+R20+U20+X20+AA20+AD20+AG20+AJ20+AM20+AP20+AS20+AV20+AY20+BB20+BE20+BH20+BK20+BN20</f>
        <v>154465774.43</v>
      </c>
      <c r="BR20" s="5">
        <f t="shared" si="6"/>
        <v>74.93202263954322</v>
      </c>
    </row>
    <row r="21" spans="1:70" ht="12.75">
      <c r="A21" s="3" t="s">
        <v>16</v>
      </c>
      <c r="B21" s="4">
        <v>17272516</v>
      </c>
      <c r="C21" s="4">
        <v>12994385.85</v>
      </c>
      <c r="D21" s="5">
        <f t="shared" si="7"/>
        <v>75.23157512200306</v>
      </c>
      <c r="E21" s="4">
        <v>43509970</v>
      </c>
      <c r="F21" s="4">
        <v>30157561.35</v>
      </c>
      <c r="G21" s="5">
        <f t="shared" si="0"/>
        <v>69.31184128603168</v>
      </c>
      <c r="H21" s="4">
        <v>462790</v>
      </c>
      <c r="I21" s="4">
        <v>370000</v>
      </c>
      <c r="J21" s="5">
        <f t="shared" si="1"/>
        <v>79.9498692711597</v>
      </c>
      <c r="K21" s="4">
        <v>127581359</v>
      </c>
      <c r="L21" s="4">
        <v>97086019.6</v>
      </c>
      <c r="M21" s="5">
        <f t="shared" si="8"/>
        <v>76.09733926725141</v>
      </c>
      <c r="N21" s="4">
        <v>42247798</v>
      </c>
      <c r="O21" s="4">
        <v>35206500</v>
      </c>
      <c r="P21" s="5">
        <f t="shared" si="9"/>
        <v>83.33333727831211</v>
      </c>
      <c r="Q21" s="5">
        <v>7313267</v>
      </c>
      <c r="R21" s="5">
        <v>5420000</v>
      </c>
      <c r="S21" s="5">
        <f t="shared" si="10"/>
        <v>74.11188460642829</v>
      </c>
      <c r="T21" s="4">
        <v>47466</v>
      </c>
      <c r="U21" s="4">
        <v>28498.5</v>
      </c>
      <c r="V21" s="5">
        <f t="shared" si="19"/>
        <v>60.039817974971555</v>
      </c>
      <c r="W21" s="4">
        <v>73383901</v>
      </c>
      <c r="X21" s="4">
        <v>48867103.58</v>
      </c>
      <c r="Y21" s="5">
        <f t="shared" si="11"/>
        <v>66.59104096959904</v>
      </c>
      <c r="Z21" s="4">
        <v>1158976</v>
      </c>
      <c r="AA21" s="4">
        <v>625500</v>
      </c>
      <c r="AB21" s="5">
        <f t="shared" si="12"/>
        <v>53.97005632558396</v>
      </c>
      <c r="AC21" s="4">
        <v>299357</v>
      </c>
      <c r="AD21" s="4">
        <v>299357</v>
      </c>
      <c r="AE21" s="5">
        <f t="shared" si="13"/>
        <v>100</v>
      </c>
      <c r="AF21" s="4">
        <v>65880</v>
      </c>
      <c r="AG21" s="5">
        <v>65880</v>
      </c>
      <c r="AH21" s="5">
        <v>0</v>
      </c>
      <c r="AI21" s="4">
        <v>653083</v>
      </c>
      <c r="AJ21" s="4">
        <v>449841</v>
      </c>
      <c r="AK21" s="5">
        <f t="shared" si="14"/>
        <v>68.8796064206234</v>
      </c>
      <c r="AL21" s="5"/>
      <c r="AM21" s="5"/>
      <c r="AN21" s="5"/>
      <c r="AO21" s="4">
        <v>1309486</v>
      </c>
      <c r="AP21" s="4">
        <v>678959.94</v>
      </c>
      <c r="AQ21" s="5">
        <f t="shared" si="2"/>
        <v>51.849346995691434</v>
      </c>
      <c r="AR21" s="4">
        <v>1030585</v>
      </c>
      <c r="AS21" s="4">
        <v>873809.85</v>
      </c>
      <c r="AT21" s="5">
        <f t="shared" si="3"/>
        <v>84.78775161680016</v>
      </c>
      <c r="AU21" s="20"/>
      <c r="AV21" s="20"/>
      <c r="AW21" s="20" t="e">
        <f t="shared" si="15"/>
        <v>#DIV/0!</v>
      </c>
      <c r="AX21" s="4">
        <v>155194</v>
      </c>
      <c r="AY21" s="4">
        <v>85550.97</v>
      </c>
      <c r="AZ21" s="5">
        <f t="shared" si="4"/>
        <v>55.12517880845908</v>
      </c>
      <c r="BA21" s="4">
        <v>1045924</v>
      </c>
      <c r="BB21" s="4">
        <v>785000</v>
      </c>
      <c r="BC21" s="5">
        <f t="shared" si="5"/>
        <v>75.0532543473522</v>
      </c>
      <c r="BD21" s="5">
        <v>387196.41</v>
      </c>
      <c r="BE21" s="5">
        <v>344783.4</v>
      </c>
      <c r="BF21" s="5">
        <f t="shared" si="16"/>
        <v>89.04612519522071</v>
      </c>
      <c r="BG21" s="5">
        <v>1328</v>
      </c>
      <c r="BH21" s="5">
        <v>1328</v>
      </c>
      <c r="BI21" s="5">
        <f t="shared" si="17"/>
        <v>100</v>
      </c>
      <c r="BJ21" s="5">
        <v>480704</v>
      </c>
      <c r="BK21" s="5">
        <v>0</v>
      </c>
      <c r="BL21" s="5">
        <f t="shared" si="18"/>
        <v>0</v>
      </c>
      <c r="BM21" s="5">
        <v>0</v>
      </c>
      <c r="BN21" s="5">
        <v>0</v>
      </c>
      <c r="BO21" s="5">
        <v>0</v>
      </c>
      <c r="BP21" s="5">
        <f>B21+E21+H21+K21+N21+Q21+T21+W21+Z21+AC21+AF21+AI21+AL21+AO21+AR21+AU21+AX21+BA21+BD21+BG21+BJ21+BM21</f>
        <v>318406780.41</v>
      </c>
      <c r="BQ21" s="5">
        <f>C21+F21+I21+L21+O21+R21+U21+X21+AA21+AD21+AG21+AJ21+AM21+AP21+AS21+AV21+AY21+BB21+BE21+BH21+BK21+BN21</f>
        <v>234340079.04</v>
      </c>
      <c r="BR21" s="5">
        <f t="shared" si="6"/>
        <v>73.59770377322033</v>
      </c>
    </row>
    <row r="22" spans="1:70" ht="12.75">
      <c r="A22" s="3" t="s">
        <v>17</v>
      </c>
      <c r="B22" s="4">
        <v>8892792</v>
      </c>
      <c r="C22" s="4">
        <v>6669934.7</v>
      </c>
      <c r="D22" s="5">
        <f t="shared" si="7"/>
        <v>75.00383119272328</v>
      </c>
      <c r="E22" s="4">
        <v>22335163</v>
      </c>
      <c r="F22" s="4">
        <v>15974480.78</v>
      </c>
      <c r="G22" s="5">
        <f t="shared" si="0"/>
        <v>71.52166644138661</v>
      </c>
      <c r="H22" s="4">
        <v>129318</v>
      </c>
      <c r="I22" s="4">
        <v>65000</v>
      </c>
      <c r="J22" s="5">
        <f t="shared" si="1"/>
        <v>50.26369105615615</v>
      </c>
      <c r="K22" s="4">
        <v>49920862</v>
      </c>
      <c r="L22" s="4">
        <v>37132637.93</v>
      </c>
      <c r="M22" s="5">
        <f t="shared" si="8"/>
        <v>74.38300630706256</v>
      </c>
      <c r="N22" s="4">
        <v>16985953</v>
      </c>
      <c r="O22" s="4">
        <v>16985953</v>
      </c>
      <c r="P22" s="5">
        <f t="shared" si="9"/>
        <v>100</v>
      </c>
      <c r="Q22" s="5">
        <v>5468331</v>
      </c>
      <c r="R22" s="5">
        <v>5080000</v>
      </c>
      <c r="S22" s="5">
        <f t="shared" si="10"/>
        <v>92.89854619261342</v>
      </c>
      <c r="T22" s="4">
        <v>48020</v>
      </c>
      <c r="U22" s="4">
        <v>0</v>
      </c>
      <c r="V22" s="5">
        <f t="shared" si="19"/>
        <v>0</v>
      </c>
      <c r="W22" s="4">
        <v>32417429</v>
      </c>
      <c r="X22" s="4">
        <v>20099339.46</v>
      </c>
      <c r="Y22" s="5">
        <f t="shared" si="11"/>
        <v>62.00164565795764</v>
      </c>
      <c r="Z22" s="4">
        <v>372518</v>
      </c>
      <c r="AA22" s="4">
        <v>236650</v>
      </c>
      <c r="AB22" s="5">
        <f t="shared" si="12"/>
        <v>63.527131574850074</v>
      </c>
      <c r="AC22" s="4">
        <v>226331</v>
      </c>
      <c r="AD22" s="4">
        <v>226331</v>
      </c>
      <c r="AE22" s="5">
        <f t="shared" si="13"/>
        <v>100</v>
      </c>
      <c r="AF22" s="4">
        <v>45414</v>
      </c>
      <c r="AG22" s="5">
        <v>45414</v>
      </c>
      <c r="AH22" s="5">
        <v>0</v>
      </c>
      <c r="AI22" s="4">
        <v>252328</v>
      </c>
      <c r="AJ22" s="4">
        <v>164938</v>
      </c>
      <c r="AK22" s="5">
        <f t="shared" si="14"/>
        <v>65.36650708601502</v>
      </c>
      <c r="AL22" s="5">
        <v>12097241</v>
      </c>
      <c r="AM22" s="5">
        <v>10737740.66</v>
      </c>
      <c r="AN22" s="5">
        <f>AM22/AL22*100</f>
        <v>88.76189752688236</v>
      </c>
      <c r="AO22" s="4">
        <v>741215</v>
      </c>
      <c r="AP22" s="4">
        <v>521388</v>
      </c>
      <c r="AQ22" s="5">
        <f t="shared" si="2"/>
        <v>70.34234331469277</v>
      </c>
      <c r="AR22" s="4">
        <v>1031598</v>
      </c>
      <c r="AS22" s="4">
        <v>678494</v>
      </c>
      <c r="AT22" s="5">
        <f t="shared" si="3"/>
        <v>65.77116279791159</v>
      </c>
      <c r="AU22" s="20"/>
      <c r="AV22" s="20"/>
      <c r="AW22" s="20" t="e">
        <f t="shared" si="15"/>
        <v>#DIV/0!</v>
      </c>
      <c r="AX22" s="4">
        <v>134278</v>
      </c>
      <c r="AY22" s="4">
        <v>102562</v>
      </c>
      <c r="AZ22" s="5">
        <f t="shared" si="4"/>
        <v>76.38034525387629</v>
      </c>
      <c r="BA22" s="4">
        <v>610122</v>
      </c>
      <c r="BB22" s="4">
        <v>470000</v>
      </c>
      <c r="BC22" s="5">
        <f t="shared" si="5"/>
        <v>77.03377357315422</v>
      </c>
      <c r="BD22" s="5">
        <v>341643.89</v>
      </c>
      <c r="BE22" s="5">
        <v>327279.07</v>
      </c>
      <c r="BF22" s="5">
        <f t="shared" si="16"/>
        <v>95.79538214484093</v>
      </c>
      <c r="BG22" s="5">
        <v>777</v>
      </c>
      <c r="BH22" s="5">
        <v>0</v>
      </c>
      <c r="BI22" s="5">
        <f t="shared" si="17"/>
        <v>0</v>
      </c>
      <c r="BJ22" s="5">
        <v>480704</v>
      </c>
      <c r="BK22" s="5">
        <v>0</v>
      </c>
      <c r="BL22" s="5">
        <f t="shared" si="18"/>
        <v>0</v>
      </c>
      <c r="BM22" s="5">
        <v>0</v>
      </c>
      <c r="BN22" s="5">
        <v>0</v>
      </c>
      <c r="BO22" s="5">
        <v>0</v>
      </c>
      <c r="BP22" s="5">
        <f>B22+E22+H22+K22+N22+Q22+T22+W22+Z22+AC22+AF22+AI22+AL22+AO22+AR22+AU22+AX22+BA22+BD22+BG22+BJ22+BM22</f>
        <v>152532037.89</v>
      </c>
      <c r="BQ22" s="5">
        <f>C22+F22+I22+L22+O22+R22+U22+X22+AA22+AD22+AG22+AJ22+AM22+AP22+AS22+AV22+AY22+BB22+BE22+BH22+BK22+BN22</f>
        <v>115518142.6</v>
      </c>
      <c r="BR22" s="5">
        <f t="shared" si="6"/>
        <v>75.73369122840086</v>
      </c>
    </row>
    <row r="23" spans="1:70" ht="12.75">
      <c r="A23" s="3" t="s">
        <v>18</v>
      </c>
      <c r="B23" s="4">
        <v>46588948</v>
      </c>
      <c r="C23" s="4">
        <v>34940850.63</v>
      </c>
      <c r="D23" s="5">
        <f t="shared" si="7"/>
        <v>74.99815327446329</v>
      </c>
      <c r="E23" s="4">
        <v>69445963</v>
      </c>
      <c r="F23" s="4">
        <v>53104571.47</v>
      </c>
      <c r="G23" s="5">
        <f t="shared" si="0"/>
        <v>76.46891075583471</v>
      </c>
      <c r="H23" s="4">
        <v>718958</v>
      </c>
      <c r="I23" s="4">
        <v>401850</v>
      </c>
      <c r="J23" s="5">
        <f t="shared" si="1"/>
        <v>55.89339015630955</v>
      </c>
      <c r="K23" s="4">
        <v>171762154</v>
      </c>
      <c r="L23" s="4">
        <v>128711959.94</v>
      </c>
      <c r="M23" s="5">
        <f t="shared" si="8"/>
        <v>74.93615848576282</v>
      </c>
      <c r="N23" s="4">
        <v>34345325</v>
      </c>
      <c r="O23" s="4">
        <v>28762971</v>
      </c>
      <c r="P23" s="5">
        <f t="shared" si="9"/>
        <v>83.74639343200275</v>
      </c>
      <c r="Q23" s="5">
        <v>8494161</v>
      </c>
      <c r="R23" s="5">
        <v>6563000</v>
      </c>
      <c r="S23" s="5">
        <f t="shared" si="10"/>
        <v>77.26484110673204</v>
      </c>
      <c r="T23" s="4">
        <v>48020</v>
      </c>
      <c r="U23" s="4">
        <v>0</v>
      </c>
      <c r="V23" s="5">
        <f t="shared" si="19"/>
        <v>0</v>
      </c>
      <c r="W23" s="4">
        <v>95809547</v>
      </c>
      <c r="X23" s="4">
        <v>66525318.86</v>
      </c>
      <c r="Y23" s="5">
        <f t="shared" si="11"/>
        <v>69.43495814670744</v>
      </c>
      <c r="Z23" s="4">
        <v>6381140</v>
      </c>
      <c r="AA23" s="4">
        <v>4650000</v>
      </c>
      <c r="AB23" s="5">
        <f t="shared" si="12"/>
        <v>72.87099170367676</v>
      </c>
      <c r="AC23" s="4">
        <v>130169</v>
      </c>
      <c r="AD23" s="4">
        <v>108000</v>
      </c>
      <c r="AE23" s="5">
        <f t="shared" si="13"/>
        <v>82.96906329464005</v>
      </c>
      <c r="AF23" s="4">
        <v>103815</v>
      </c>
      <c r="AG23" s="5">
        <v>103815</v>
      </c>
      <c r="AH23" s="5">
        <v>0</v>
      </c>
      <c r="AI23" s="4">
        <v>838618</v>
      </c>
      <c r="AJ23" s="4">
        <v>575875.23</v>
      </c>
      <c r="AK23" s="5">
        <f t="shared" si="14"/>
        <v>68.66955276419061</v>
      </c>
      <c r="AL23" s="5">
        <v>14974299</v>
      </c>
      <c r="AM23" s="5">
        <v>11509185</v>
      </c>
      <c r="AN23" s="5">
        <f>AM23/AL23*100</f>
        <v>76.85959122360252</v>
      </c>
      <c r="AO23" s="4">
        <v>878477</v>
      </c>
      <c r="AP23" s="4">
        <v>639344</v>
      </c>
      <c r="AQ23" s="5">
        <f t="shared" si="2"/>
        <v>72.77868401790826</v>
      </c>
      <c r="AR23" s="4">
        <v>2162913</v>
      </c>
      <c r="AS23" s="4">
        <v>1697944.12</v>
      </c>
      <c r="AT23" s="5">
        <f t="shared" si="3"/>
        <v>78.50265452193408</v>
      </c>
      <c r="AU23" s="20"/>
      <c r="AV23" s="20"/>
      <c r="AW23" s="20" t="e">
        <f t="shared" si="15"/>
        <v>#DIV/0!</v>
      </c>
      <c r="AX23" s="4">
        <v>820153</v>
      </c>
      <c r="AY23" s="4">
        <v>258524.86</v>
      </c>
      <c r="AZ23" s="5">
        <f t="shared" si="4"/>
        <v>31.521540493054346</v>
      </c>
      <c r="BA23" s="4">
        <v>929710</v>
      </c>
      <c r="BB23" s="4">
        <v>700000</v>
      </c>
      <c r="BC23" s="5">
        <f t="shared" si="5"/>
        <v>75.29229544696734</v>
      </c>
      <c r="BD23" s="5">
        <v>273315.11</v>
      </c>
      <c r="BE23" s="5">
        <v>172862.93</v>
      </c>
      <c r="BF23" s="5">
        <f t="shared" si="16"/>
        <v>63.24675207309248</v>
      </c>
      <c r="BG23" s="5">
        <v>2340</v>
      </c>
      <c r="BH23" s="5">
        <v>0</v>
      </c>
      <c r="BI23" s="5">
        <f t="shared" si="17"/>
        <v>0</v>
      </c>
      <c r="BJ23" s="5">
        <v>480704</v>
      </c>
      <c r="BK23" s="5">
        <v>0</v>
      </c>
      <c r="BL23" s="5">
        <f t="shared" si="18"/>
        <v>0</v>
      </c>
      <c r="BM23" s="5">
        <v>0</v>
      </c>
      <c r="BN23" s="5">
        <v>0</v>
      </c>
      <c r="BO23" s="5">
        <v>0</v>
      </c>
      <c r="BP23" s="5">
        <f>B23+E23+H23+K23+N23+Q23+T23+W23+Z23+AC23+AF23+AI23+AL23+AO23+AR23+AU23+AX23+BA23+BD23+BG23+BJ23+BM23</f>
        <v>455188729.11</v>
      </c>
      <c r="BQ23" s="5">
        <f>C23+F23+I23+L23+O23+R23+U23+X23+AA23+AD23+AG23+AJ23+AM23+AP23+AS23+AV23+AY23+BB23+BE23+BH23+BK23+BN23</f>
        <v>339426073.04</v>
      </c>
      <c r="BR23" s="5">
        <f t="shared" si="6"/>
        <v>74.56820684107383</v>
      </c>
    </row>
    <row r="24" spans="1:70" ht="12.75">
      <c r="A24" s="3" t="s">
        <v>19</v>
      </c>
      <c r="B24" s="4">
        <v>38503352</v>
      </c>
      <c r="C24" s="4">
        <v>26322838.7</v>
      </c>
      <c r="D24" s="5">
        <f t="shared" si="7"/>
        <v>68.3650574111054</v>
      </c>
      <c r="E24" s="4">
        <v>42997785</v>
      </c>
      <c r="F24" s="4">
        <v>30740433.02</v>
      </c>
      <c r="G24" s="5">
        <f t="shared" si="0"/>
        <v>71.49306184027851</v>
      </c>
      <c r="H24" s="4">
        <v>782935</v>
      </c>
      <c r="I24" s="4">
        <v>412000</v>
      </c>
      <c r="J24" s="5">
        <f t="shared" si="1"/>
        <v>52.622503783839015</v>
      </c>
      <c r="K24" s="4">
        <v>94299597</v>
      </c>
      <c r="L24" s="4">
        <v>64237702.85</v>
      </c>
      <c r="M24" s="5">
        <f t="shared" si="8"/>
        <v>68.12086678376791</v>
      </c>
      <c r="N24" s="4">
        <v>25067871</v>
      </c>
      <c r="O24" s="4">
        <v>20889890</v>
      </c>
      <c r="P24" s="5">
        <f t="shared" si="9"/>
        <v>83.33332336040823</v>
      </c>
      <c r="Q24" s="5">
        <v>6478515</v>
      </c>
      <c r="R24" s="5">
        <v>5650000</v>
      </c>
      <c r="S24" s="5">
        <f t="shared" si="10"/>
        <v>87.21134395768166</v>
      </c>
      <c r="T24" s="4">
        <v>48020</v>
      </c>
      <c r="U24" s="4">
        <v>0</v>
      </c>
      <c r="V24" s="5">
        <v>0</v>
      </c>
      <c r="W24" s="4">
        <v>67830935</v>
      </c>
      <c r="X24" s="4">
        <v>46325297.11</v>
      </c>
      <c r="Y24" s="5">
        <f t="shared" si="11"/>
        <v>68.29523595686835</v>
      </c>
      <c r="Z24" s="4">
        <v>4998882</v>
      </c>
      <c r="AA24" s="4">
        <v>3131000</v>
      </c>
      <c r="AB24" s="5">
        <f t="shared" si="12"/>
        <v>62.63400496350984</v>
      </c>
      <c r="AC24" s="4">
        <v>105621</v>
      </c>
      <c r="AD24" s="4">
        <v>105621</v>
      </c>
      <c r="AE24" s="5">
        <f t="shared" si="13"/>
        <v>100</v>
      </c>
      <c r="AF24" s="4">
        <v>40203</v>
      </c>
      <c r="AG24" s="5">
        <v>0</v>
      </c>
      <c r="AH24" s="5">
        <v>0</v>
      </c>
      <c r="AI24" s="4">
        <v>319120</v>
      </c>
      <c r="AJ24" s="4">
        <v>182931</v>
      </c>
      <c r="AK24" s="5">
        <f t="shared" si="14"/>
        <v>57.32357733767862</v>
      </c>
      <c r="AL24" s="5"/>
      <c r="AM24" s="5"/>
      <c r="AN24" s="5"/>
      <c r="AO24" s="4">
        <v>568268</v>
      </c>
      <c r="AP24" s="4">
        <v>332982.97</v>
      </c>
      <c r="AQ24" s="5">
        <f t="shared" si="2"/>
        <v>58.596114861297835</v>
      </c>
      <c r="AR24" s="4">
        <v>1226659</v>
      </c>
      <c r="AS24" s="4">
        <v>886503.88</v>
      </c>
      <c r="AT24" s="5">
        <f t="shared" si="3"/>
        <v>72.26978972966407</v>
      </c>
      <c r="AU24" s="20"/>
      <c r="AV24" s="20"/>
      <c r="AW24" s="20" t="e">
        <f t="shared" si="15"/>
        <v>#DIV/0!</v>
      </c>
      <c r="AX24" s="4">
        <v>667493</v>
      </c>
      <c r="AY24" s="4">
        <v>411935.54</v>
      </c>
      <c r="AZ24" s="5">
        <f t="shared" si="4"/>
        <v>61.713836699411075</v>
      </c>
      <c r="BA24" s="4">
        <v>639176</v>
      </c>
      <c r="BB24" s="4">
        <v>531000</v>
      </c>
      <c r="BC24" s="5">
        <f t="shared" si="5"/>
        <v>83.07570997659487</v>
      </c>
      <c r="BD24" s="5">
        <v>136657.5</v>
      </c>
      <c r="BE24" s="5">
        <v>136657.5</v>
      </c>
      <c r="BF24" s="5">
        <f t="shared" si="16"/>
        <v>100</v>
      </c>
      <c r="BG24" s="5">
        <v>1328</v>
      </c>
      <c r="BH24" s="5">
        <v>0</v>
      </c>
      <c r="BI24" s="5">
        <f t="shared" si="17"/>
        <v>0</v>
      </c>
      <c r="BJ24" s="5">
        <v>480704</v>
      </c>
      <c r="BK24" s="5">
        <v>0</v>
      </c>
      <c r="BL24" s="5">
        <f t="shared" si="18"/>
        <v>0</v>
      </c>
      <c r="BM24" s="5">
        <v>0</v>
      </c>
      <c r="BN24" s="5">
        <v>0</v>
      </c>
      <c r="BO24" s="5">
        <v>0</v>
      </c>
      <c r="BP24" s="5">
        <f>B24+E24+H24+K24+N24+Q24+T24+W24+Z24+AC24+AF24+AI24+AL24+AO24+AR24+AU24+AX24+BA24+BD24+BG24+BJ24+BM24</f>
        <v>285193121.5</v>
      </c>
      <c r="BQ24" s="5">
        <f>C24+F24+I24+L24+O24+R24+U24+X24+AA24+AD24+AG24+AJ24+AM24+AP24+AS24+AV24+AY24+BB24+BE24+BH24+BK24+BN24</f>
        <v>200296793.57</v>
      </c>
      <c r="BR24" s="5">
        <f t="shared" si="6"/>
        <v>70.23198614206409</v>
      </c>
    </row>
    <row r="25" spans="1:70" ht="12.75">
      <c r="A25" s="3" t="s">
        <v>20</v>
      </c>
      <c r="B25" s="4"/>
      <c r="C25" s="8"/>
      <c r="D25" s="5">
        <v>0</v>
      </c>
      <c r="E25" s="4">
        <v>29995267</v>
      </c>
      <c r="F25" s="4">
        <v>23367980.07</v>
      </c>
      <c r="G25" s="5">
        <f t="shared" si="0"/>
        <v>77.90555780016895</v>
      </c>
      <c r="H25" s="4">
        <v>211347</v>
      </c>
      <c r="I25" s="4">
        <v>126179.9</v>
      </c>
      <c r="J25" s="5">
        <f t="shared" si="1"/>
        <v>59.702716385848866</v>
      </c>
      <c r="K25" s="4">
        <v>53446041</v>
      </c>
      <c r="L25" s="4">
        <v>39726108.3</v>
      </c>
      <c r="M25" s="5">
        <v>0</v>
      </c>
      <c r="N25" s="4">
        <v>23028448</v>
      </c>
      <c r="O25" s="4">
        <v>19297115</v>
      </c>
      <c r="P25" s="5">
        <f t="shared" si="9"/>
        <v>83.79685422135265</v>
      </c>
      <c r="Q25" s="5">
        <v>7037904</v>
      </c>
      <c r="R25" s="5">
        <v>5429049</v>
      </c>
      <c r="S25" s="5">
        <f t="shared" si="10"/>
        <v>77.1401400189602</v>
      </c>
      <c r="T25" s="4">
        <v>48020</v>
      </c>
      <c r="U25" s="4">
        <v>0</v>
      </c>
      <c r="V25" s="5">
        <f t="shared" si="19"/>
        <v>0</v>
      </c>
      <c r="W25" s="4">
        <v>48591046</v>
      </c>
      <c r="X25" s="4">
        <v>32150910.45</v>
      </c>
      <c r="Y25" s="5">
        <f t="shared" si="11"/>
        <v>66.16632712537202</v>
      </c>
      <c r="Z25" s="4">
        <v>764235</v>
      </c>
      <c r="AA25" s="4">
        <v>417800</v>
      </c>
      <c r="AB25" s="5">
        <f t="shared" si="12"/>
        <v>54.66904813310042</v>
      </c>
      <c r="AC25" s="4">
        <v>240999</v>
      </c>
      <c r="AD25" s="4">
        <v>238869.01</v>
      </c>
      <c r="AE25" s="5">
        <f t="shared" si="13"/>
        <v>99.11618305470148</v>
      </c>
      <c r="AF25" s="4">
        <v>7803</v>
      </c>
      <c r="AG25" s="5">
        <v>7803</v>
      </c>
      <c r="AH25" s="5">
        <v>0</v>
      </c>
      <c r="AI25" s="4">
        <v>497234</v>
      </c>
      <c r="AJ25" s="4">
        <v>374612</v>
      </c>
      <c r="AK25" s="5">
        <f t="shared" si="14"/>
        <v>75.33917632342117</v>
      </c>
      <c r="AL25" s="5"/>
      <c r="AM25" s="5"/>
      <c r="AN25" s="5"/>
      <c r="AO25" s="4">
        <v>716512</v>
      </c>
      <c r="AP25" s="4">
        <v>367958.1</v>
      </c>
      <c r="AQ25" s="5">
        <f t="shared" si="2"/>
        <v>51.3540736233308</v>
      </c>
      <c r="AR25" s="4">
        <v>766051</v>
      </c>
      <c r="AS25" s="4">
        <v>607597</v>
      </c>
      <c r="AT25" s="5">
        <f t="shared" si="3"/>
        <v>79.31547638473157</v>
      </c>
      <c r="AU25" s="20"/>
      <c r="AV25" s="20"/>
      <c r="AW25" s="20" t="e">
        <f t="shared" si="15"/>
        <v>#DIV/0!</v>
      </c>
      <c r="AX25" s="4">
        <v>26081474</v>
      </c>
      <c r="AY25" s="4">
        <v>19129105.34</v>
      </c>
      <c r="AZ25" s="5">
        <f t="shared" si="4"/>
        <v>73.34365128289912</v>
      </c>
      <c r="BA25" s="4">
        <v>668229</v>
      </c>
      <c r="BB25" s="4">
        <v>540000</v>
      </c>
      <c r="BC25" s="5">
        <f t="shared" si="5"/>
        <v>80.81062031130047</v>
      </c>
      <c r="BD25" s="5">
        <v>93502.5</v>
      </c>
      <c r="BE25" s="5">
        <v>90551.35</v>
      </c>
      <c r="BF25" s="5">
        <f t="shared" si="16"/>
        <v>96.84377423063555</v>
      </c>
      <c r="BG25" s="5">
        <v>777</v>
      </c>
      <c r="BH25" s="5">
        <v>777</v>
      </c>
      <c r="BI25" s="5">
        <f t="shared" si="17"/>
        <v>100</v>
      </c>
      <c r="BJ25" s="5">
        <v>480704</v>
      </c>
      <c r="BK25" s="5">
        <v>0</v>
      </c>
      <c r="BL25" s="5">
        <f t="shared" si="18"/>
        <v>0</v>
      </c>
      <c r="BM25" s="5">
        <v>0</v>
      </c>
      <c r="BN25" s="5">
        <v>0</v>
      </c>
      <c r="BO25" s="5">
        <v>0</v>
      </c>
      <c r="BP25" s="5">
        <f>B25+E25+H25+K25+N25+Q25+T25+W25+Z25+AC25+AF25+AI25+AL25+AO25+AR25+AU25+AX25+BA25+BD25+BG25+BJ25+BM25</f>
        <v>192675593.5</v>
      </c>
      <c r="BQ25" s="5">
        <f>C25+F25+I25+L25+O25+R25+U25+X25+AA25+AD25+AG25+AJ25+AM25+AP25+AS25+AV25+AY25+BB25+BE25+BH25+BK25+BN25</f>
        <v>141872415.51999998</v>
      </c>
      <c r="BR25" s="5">
        <f t="shared" si="6"/>
        <v>73.63279019560927</v>
      </c>
    </row>
    <row r="26" spans="1:70" ht="12.75">
      <c r="A26" s="3" t="s">
        <v>21</v>
      </c>
      <c r="B26" s="4">
        <v>30477700</v>
      </c>
      <c r="C26" s="4">
        <v>22934457.25</v>
      </c>
      <c r="D26" s="5">
        <f t="shared" si="7"/>
        <v>75.2499606269502</v>
      </c>
      <c r="E26" s="4">
        <v>49749096</v>
      </c>
      <c r="F26" s="4">
        <v>34696674.57</v>
      </c>
      <c r="G26" s="5">
        <f t="shared" si="0"/>
        <v>69.7433267330124</v>
      </c>
      <c r="H26" s="4">
        <v>441553</v>
      </c>
      <c r="I26" s="4">
        <v>281807.45</v>
      </c>
      <c r="J26" s="5">
        <f t="shared" si="1"/>
        <v>63.821885481471085</v>
      </c>
      <c r="K26" s="4">
        <v>160142966</v>
      </c>
      <c r="L26" s="4">
        <v>118211758.1</v>
      </c>
      <c r="M26" s="5">
        <f t="shared" si="8"/>
        <v>73.81639109893842</v>
      </c>
      <c r="N26" s="4">
        <v>47339250</v>
      </c>
      <c r="O26" s="4">
        <v>39552013</v>
      </c>
      <c r="P26" s="5">
        <f t="shared" si="9"/>
        <v>83.55014707668583</v>
      </c>
      <c r="Q26" s="5">
        <v>7556942</v>
      </c>
      <c r="R26" s="5">
        <v>6002000</v>
      </c>
      <c r="S26" s="5">
        <f t="shared" si="10"/>
        <v>79.42366105231454</v>
      </c>
      <c r="T26" s="4">
        <v>48020</v>
      </c>
      <c r="U26" s="4">
        <v>0</v>
      </c>
      <c r="V26" s="5">
        <f t="shared" si="19"/>
        <v>0</v>
      </c>
      <c r="W26" s="4">
        <v>87450249</v>
      </c>
      <c r="X26" s="4">
        <v>61269698.55</v>
      </c>
      <c r="Y26" s="5">
        <f t="shared" si="11"/>
        <v>70.06234887907523</v>
      </c>
      <c r="Z26" s="4">
        <v>1698111</v>
      </c>
      <c r="AA26" s="4">
        <v>1212720</v>
      </c>
      <c r="AB26" s="5">
        <f t="shared" si="12"/>
        <v>71.41582617390736</v>
      </c>
      <c r="AC26" s="4">
        <v>187534</v>
      </c>
      <c r="AD26" s="4">
        <v>187534</v>
      </c>
      <c r="AE26" s="5">
        <f t="shared" si="13"/>
        <v>100</v>
      </c>
      <c r="AF26" s="4">
        <v>57294</v>
      </c>
      <c r="AG26" s="5">
        <v>11490</v>
      </c>
      <c r="AH26" s="5">
        <v>0</v>
      </c>
      <c r="AI26" s="4">
        <v>378491</v>
      </c>
      <c r="AJ26" s="4">
        <v>290997</v>
      </c>
      <c r="AK26" s="5">
        <f t="shared" si="14"/>
        <v>76.88346618545752</v>
      </c>
      <c r="AL26" s="5"/>
      <c r="AM26" s="5"/>
      <c r="AN26" s="5"/>
      <c r="AO26" s="4">
        <v>1551068</v>
      </c>
      <c r="AP26" s="4">
        <v>915395</v>
      </c>
      <c r="AQ26" s="5">
        <f t="shared" si="2"/>
        <v>59.01707726547127</v>
      </c>
      <c r="AR26" s="4">
        <v>1184621</v>
      </c>
      <c r="AS26" s="4">
        <v>697032.81</v>
      </c>
      <c r="AT26" s="5">
        <f t="shared" si="3"/>
        <v>58.84015309537819</v>
      </c>
      <c r="AU26" s="20"/>
      <c r="AV26" s="20"/>
      <c r="AW26" s="20" t="e">
        <f t="shared" si="15"/>
        <v>#DIV/0!</v>
      </c>
      <c r="AX26" s="4">
        <v>276573</v>
      </c>
      <c r="AY26" s="4">
        <v>202487.11</v>
      </c>
      <c r="AZ26" s="5">
        <f t="shared" si="4"/>
        <v>73.21289858373738</v>
      </c>
      <c r="BA26" s="4">
        <v>522962</v>
      </c>
      <c r="BB26" s="4">
        <v>420000</v>
      </c>
      <c r="BC26" s="5">
        <f t="shared" si="5"/>
        <v>80.31176261372718</v>
      </c>
      <c r="BD26" s="5">
        <v>455525.19</v>
      </c>
      <c r="BE26" s="5">
        <v>385416.8</v>
      </c>
      <c r="BF26" s="5">
        <f t="shared" si="16"/>
        <v>84.60932753246861</v>
      </c>
      <c r="BG26" s="5">
        <v>1947</v>
      </c>
      <c r="BH26" s="5">
        <v>0</v>
      </c>
      <c r="BI26" s="5">
        <f t="shared" si="17"/>
        <v>0</v>
      </c>
      <c r="BJ26" s="5">
        <v>480704</v>
      </c>
      <c r="BK26" s="5">
        <v>0</v>
      </c>
      <c r="BL26" s="5">
        <f t="shared" si="18"/>
        <v>0</v>
      </c>
      <c r="BM26" s="5">
        <v>0</v>
      </c>
      <c r="BN26" s="5">
        <v>0</v>
      </c>
      <c r="BO26" s="5">
        <v>0</v>
      </c>
      <c r="BP26" s="5">
        <f>B26+E26+H26+K26+N26+Q26+T26+W26+Z26+AC26+AF26+AI26+AL26+AO26+AR26+AU26+AX26+BA26+BD26+BG26+BJ26+BM26</f>
        <v>390000606.19</v>
      </c>
      <c r="BQ26" s="5">
        <f>C26+F26+I26+L26+O26+R26+U26+X26+AA26+AD26+AG26+AJ26+AM26+AP26+AS26+AV26+AY26+BB26+BE26+BH26+BK26+BN26</f>
        <v>287271481.64000005</v>
      </c>
      <c r="BR26" s="5">
        <f t="shared" si="6"/>
        <v>73.65923977565498</v>
      </c>
    </row>
    <row r="27" spans="1:70" ht="12.75">
      <c r="A27" s="3" t="s">
        <v>22</v>
      </c>
      <c r="B27" s="4">
        <v>13105064</v>
      </c>
      <c r="C27" s="4">
        <v>9828798.03</v>
      </c>
      <c r="D27" s="5">
        <f t="shared" si="7"/>
        <v>75.00000022891913</v>
      </c>
      <c r="E27" s="4">
        <v>45526742</v>
      </c>
      <c r="F27" s="4">
        <v>29616017.92</v>
      </c>
      <c r="G27" s="5">
        <f t="shared" si="0"/>
        <v>65.05191590472255</v>
      </c>
      <c r="H27" s="4">
        <v>439066</v>
      </c>
      <c r="I27" s="4">
        <v>293682.72</v>
      </c>
      <c r="J27" s="5">
        <f t="shared" si="1"/>
        <v>66.88805783185215</v>
      </c>
      <c r="K27" s="4">
        <v>108924375</v>
      </c>
      <c r="L27" s="4">
        <v>81646890.7</v>
      </c>
      <c r="M27" s="5">
        <f t="shared" si="8"/>
        <v>74.95741031334813</v>
      </c>
      <c r="N27" s="4">
        <v>31467786</v>
      </c>
      <c r="O27" s="4">
        <v>26368735</v>
      </c>
      <c r="P27" s="5">
        <f t="shared" si="9"/>
        <v>83.7959651816623</v>
      </c>
      <c r="Q27" s="5">
        <v>6514713</v>
      </c>
      <c r="R27" s="5">
        <v>4819000</v>
      </c>
      <c r="S27" s="5">
        <f t="shared" si="10"/>
        <v>73.97102527770602</v>
      </c>
      <c r="T27" s="4">
        <v>48020</v>
      </c>
      <c r="U27" s="4">
        <v>0</v>
      </c>
      <c r="V27" s="5">
        <v>0</v>
      </c>
      <c r="W27" s="4">
        <v>72310635</v>
      </c>
      <c r="X27" s="4">
        <v>50970285.36</v>
      </c>
      <c r="Y27" s="5">
        <f t="shared" si="11"/>
        <v>70.4879515440571</v>
      </c>
      <c r="Z27" s="4">
        <v>447555</v>
      </c>
      <c r="AA27" s="4">
        <v>207050</v>
      </c>
      <c r="AB27" s="5">
        <f t="shared" si="12"/>
        <v>46.262470534347734</v>
      </c>
      <c r="AC27" s="4">
        <v>401442</v>
      </c>
      <c r="AD27" s="4">
        <v>401442</v>
      </c>
      <c r="AE27" s="5">
        <f t="shared" si="13"/>
        <v>100</v>
      </c>
      <c r="AF27" s="4">
        <v>62505</v>
      </c>
      <c r="AG27" s="5">
        <v>0</v>
      </c>
      <c r="AH27" s="5">
        <v>0</v>
      </c>
      <c r="AI27" s="4">
        <v>200378</v>
      </c>
      <c r="AJ27" s="4">
        <v>138157</v>
      </c>
      <c r="AK27" s="5">
        <f t="shared" si="14"/>
        <v>68.9481879248221</v>
      </c>
      <c r="AL27" s="5"/>
      <c r="AM27" s="5"/>
      <c r="AN27" s="5"/>
      <c r="AO27" s="4">
        <v>697293</v>
      </c>
      <c r="AP27" s="4">
        <v>122332</v>
      </c>
      <c r="AQ27" s="5">
        <f t="shared" si="2"/>
        <v>17.54384455315054</v>
      </c>
      <c r="AR27" s="4">
        <v>1357981</v>
      </c>
      <c r="AS27" s="4">
        <v>794028.43</v>
      </c>
      <c r="AT27" s="5">
        <f t="shared" si="3"/>
        <v>58.47124738858645</v>
      </c>
      <c r="AU27" s="20"/>
      <c r="AV27" s="20"/>
      <c r="AW27" s="20" t="e">
        <f t="shared" si="15"/>
        <v>#DIV/0!</v>
      </c>
      <c r="AX27" s="4">
        <v>37722928</v>
      </c>
      <c r="AY27" s="4">
        <v>28950454.39</v>
      </c>
      <c r="AZ27" s="5">
        <f t="shared" si="4"/>
        <v>76.7449822293752</v>
      </c>
      <c r="BA27" s="4">
        <v>522962</v>
      </c>
      <c r="BB27" s="4">
        <v>400000</v>
      </c>
      <c r="BC27" s="5">
        <f t="shared" si="5"/>
        <v>76.48739296545448</v>
      </c>
      <c r="BD27" s="5">
        <v>373530.6</v>
      </c>
      <c r="BE27" s="5">
        <v>227292.62</v>
      </c>
      <c r="BF27" s="5">
        <f t="shared" si="16"/>
        <v>60.84979918646558</v>
      </c>
      <c r="BG27" s="5">
        <v>1013</v>
      </c>
      <c r="BH27" s="5">
        <v>0</v>
      </c>
      <c r="BI27" s="5">
        <f t="shared" si="17"/>
        <v>0</v>
      </c>
      <c r="BJ27" s="5">
        <v>480704</v>
      </c>
      <c r="BK27" s="5">
        <v>0</v>
      </c>
      <c r="BL27" s="5">
        <f t="shared" si="18"/>
        <v>0</v>
      </c>
      <c r="BM27" s="5">
        <v>0</v>
      </c>
      <c r="BN27" s="5">
        <v>0</v>
      </c>
      <c r="BO27" s="5">
        <v>0</v>
      </c>
      <c r="BP27" s="5">
        <f>B27+E27+H27+K27+N27+Q27+T27+W27+Z27+AC27+AF27+AI27+AL27+AO27+AR27+AU27+AX27+BA27+BD27+BG27+BJ27+BM27</f>
        <v>320604692.6</v>
      </c>
      <c r="BQ27" s="5">
        <f>C27+F27+I27+L27+O27+R27+U27+X27+AA27+AD27+AG27+AJ27+AM27+AP27+AS27+AV27+AY27+BB27+BE27+BH27+BK27+BN27</f>
        <v>234784166.17000002</v>
      </c>
      <c r="BR27" s="5">
        <f t="shared" si="6"/>
        <v>73.23166865275009</v>
      </c>
    </row>
    <row r="28" spans="1:70" ht="12.75">
      <c r="A28" s="3" t="s">
        <v>23</v>
      </c>
      <c r="B28" s="4">
        <v>22069730</v>
      </c>
      <c r="C28" s="4">
        <v>16552299.8</v>
      </c>
      <c r="D28" s="5">
        <f t="shared" si="7"/>
        <v>75.00001042151399</v>
      </c>
      <c r="E28" s="4">
        <v>30882935</v>
      </c>
      <c r="F28" s="4">
        <v>22415993.09</v>
      </c>
      <c r="G28" s="5">
        <f t="shared" si="0"/>
        <v>72.58375245098951</v>
      </c>
      <c r="H28" s="4">
        <v>341589</v>
      </c>
      <c r="I28" s="4">
        <v>248297</v>
      </c>
      <c r="J28" s="5">
        <f t="shared" si="1"/>
        <v>72.68881609185307</v>
      </c>
      <c r="K28" s="4">
        <v>106961268</v>
      </c>
      <c r="L28" s="4">
        <v>80219217.2</v>
      </c>
      <c r="M28" s="5">
        <f t="shared" si="8"/>
        <v>74.99837903941079</v>
      </c>
      <c r="N28" s="4">
        <v>24268367</v>
      </c>
      <c r="O28" s="4">
        <v>20359152</v>
      </c>
      <c r="P28" s="5">
        <f t="shared" si="9"/>
        <v>83.8917262129751</v>
      </c>
      <c r="Q28" s="5">
        <v>6514713</v>
      </c>
      <c r="R28" s="5">
        <v>5164808.47</v>
      </c>
      <c r="S28" s="5">
        <f t="shared" si="10"/>
        <v>79.27914046251921</v>
      </c>
      <c r="T28" s="4">
        <v>48020</v>
      </c>
      <c r="U28" s="4">
        <v>0</v>
      </c>
      <c r="V28" s="5">
        <f t="shared" si="19"/>
        <v>0</v>
      </c>
      <c r="W28" s="4">
        <v>45309837</v>
      </c>
      <c r="X28" s="4">
        <v>32428652.69</v>
      </c>
      <c r="Y28" s="5">
        <f t="shared" si="11"/>
        <v>71.57088799502854</v>
      </c>
      <c r="Z28" s="4">
        <v>738293</v>
      </c>
      <c r="AA28" s="4">
        <v>616000</v>
      </c>
      <c r="AB28" s="5">
        <f t="shared" si="12"/>
        <v>83.43570912903144</v>
      </c>
      <c r="AC28" s="4">
        <v>537739</v>
      </c>
      <c r="AD28" s="4">
        <v>537739</v>
      </c>
      <c r="AE28" s="5">
        <f t="shared" si="13"/>
        <v>100</v>
      </c>
      <c r="AF28" s="4">
        <v>53973</v>
      </c>
      <c r="AG28" s="5">
        <v>0</v>
      </c>
      <c r="AH28" s="5">
        <v>0</v>
      </c>
      <c r="AI28" s="4">
        <v>192956</v>
      </c>
      <c r="AJ28" s="4">
        <v>130200</v>
      </c>
      <c r="AK28" s="5">
        <f t="shared" si="14"/>
        <v>67.47652314517299</v>
      </c>
      <c r="AL28" s="5"/>
      <c r="AM28" s="5"/>
      <c r="AN28" s="5"/>
      <c r="AO28" s="4">
        <v>579249</v>
      </c>
      <c r="AP28" s="4">
        <v>196286.08</v>
      </c>
      <c r="AQ28" s="5">
        <f t="shared" si="2"/>
        <v>33.88630450807856</v>
      </c>
      <c r="AR28" s="4">
        <v>960669</v>
      </c>
      <c r="AS28" s="4">
        <v>796463.8</v>
      </c>
      <c r="AT28" s="5">
        <f t="shared" si="3"/>
        <v>82.90720320943011</v>
      </c>
      <c r="AU28" s="20"/>
      <c r="AV28" s="20"/>
      <c r="AW28" s="20" t="e">
        <f t="shared" si="15"/>
        <v>#DIV/0!</v>
      </c>
      <c r="AX28" s="4">
        <v>179294</v>
      </c>
      <c r="AY28" s="4">
        <v>111012.94</v>
      </c>
      <c r="AZ28" s="5">
        <f t="shared" si="4"/>
        <v>61.916706638258944</v>
      </c>
      <c r="BA28" s="4">
        <v>639176</v>
      </c>
      <c r="BB28" s="4">
        <v>537000</v>
      </c>
      <c r="BC28" s="5">
        <f t="shared" si="5"/>
        <v>84.01441856390103</v>
      </c>
      <c r="BD28" s="5">
        <v>290098</v>
      </c>
      <c r="BE28" s="5">
        <v>178595</v>
      </c>
      <c r="BF28" s="5">
        <f t="shared" si="16"/>
        <v>61.56367848106502</v>
      </c>
      <c r="BG28" s="5">
        <v>1013</v>
      </c>
      <c r="BH28" s="5">
        <v>0</v>
      </c>
      <c r="BI28" s="5">
        <f t="shared" si="17"/>
        <v>0</v>
      </c>
      <c r="BJ28" s="5">
        <v>480704</v>
      </c>
      <c r="BK28" s="5">
        <v>0</v>
      </c>
      <c r="BL28" s="5">
        <f t="shared" si="18"/>
        <v>0</v>
      </c>
      <c r="BM28" s="5">
        <v>0</v>
      </c>
      <c r="BN28" s="5">
        <v>0</v>
      </c>
      <c r="BO28" s="5">
        <v>0</v>
      </c>
      <c r="BP28" s="5">
        <f>B28+E28+H28+K28+N28+Q28+T28+W28+Z28+AC28+AF28+AI28+AL28+AO28+AR28+AU28+AX28+BA28+BD28+BG28+BJ28+BM28</f>
        <v>241049623</v>
      </c>
      <c r="BQ28" s="5">
        <f>C28+F28+I28+L28+O28+R28+U28+X28+AA28+AD28+AG28+AJ28+AM28+AP28+AS28+AV28+AY28+BB28+BE28+BH28+BK28+BN28</f>
        <v>180491717.07000002</v>
      </c>
      <c r="BR28" s="5">
        <f t="shared" si="6"/>
        <v>74.87741105904988</v>
      </c>
    </row>
    <row r="29" spans="1:70" ht="12.75">
      <c r="A29" s="3" t="s">
        <v>25</v>
      </c>
      <c r="B29" s="4">
        <v>333089403</v>
      </c>
      <c r="C29" s="4">
        <v>250634883</v>
      </c>
      <c r="D29" s="5">
        <f t="shared" si="7"/>
        <v>75.24552890083987</v>
      </c>
      <c r="E29" s="4">
        <v>372868731</v>
      </c>
      <c r="F29" s="4">
        <v>283667898.21</v>
      </c>
      <c r="G29" s="5">
        <f t="shared" si="0"/>
        <v>76.07714850457653</v>
      </c>
      <c r="H29" s="4">
        <v>11751281</v>
      </c>
      <c r="I29" s="4">
        <v>7481290</v>
      </c>
      <c r="J29" s="5">
        <f t="shared" si="1"/>
        <v>63.66361250318157</v>
      </c>
      <c r="K29" s="4">
        <v>670817355</v>
      </c>
      <c r="L29" s="4">
        <v>509305160</v>
      </c>
      <c r="M29" s="5">
        <f t="shared" si="8"/>
        <v>75.9230744708446</v>
      </c>
      <c r="N29" s="5"/>
      <c r="O29" s="5">
        <v>0</v>
      </c>
      <c r="P29" s="5"/>
      <c r="Q29" s="5">
        <v>26861703</v>
      </c>
      <c r="R29" s="5">
        <v>22400000</v>
      </c>
      <c r="S29" s="5">
        <f t="shared" si="10"/>
        <v>83.39009630178697</v>
      </c>
      <c r="T29" s="4">
        <v>48020</v>
      </c>
      <c r="U29" s="4">
        <v>0</v>
      </c>
      <c r="V29" s="5">
        <v>0</v>
      </c>
      <c r="W29" s="4">
        <v>380691651</v>
      </c>
      <c r="X29" s="4">
        <v>267753608.45</v>
      </c>
      <c r="Y29" s="5">
        <f t="shared" si="11"/>
        <v>70.3334595719831</v>
      </c>
      <c r="Z29" s="4">
        <v>24380770</v>
      </c>
      <c r="AA29" s="4">
        <v>22119000</v>
      </c>
      <c r="AB29" s="5">
        <f t="shared" si="12"/>
        <v>90.7231395891106</v>
      </c>
      <c r="AC29" s="4">
        <v>537991</v>
      </c>
      <c r="AD29" s="4">
        <v>387991</v>
      </c>
      <c r="AE29" s="5">
        <f t="shared" si="13"/>
        <v>72.1184926885394</v>
      </c>
      <c r="AF29" s="4">
        <v>28755</v>
      </c>
      <c r="AG29" s="5">
        <v>28755</v>
      </c>
      <c r="AH29" s="5">
        <v>0</v>
      </c>
      <c r="AI29" s="4">
        <v>2174470</v>
      </c>
      <c r="AJ29" s="4">
        <v>1505032</v>
      </c>
      <c r="AK29" s="5">
        <f t="shared" si="14"/>
        <v>69.21373943995548</v>
      </c>
      <c r="AL29" s="5">
        <v>61183489</v>
      </c>
      <c r="AM29" s="5">
        <v>47503290</v>
      </c>
      <c r="AN29" s="5">
        <f>AM29/AL29*100</f>
        <v>77.64070139903268</v>
      </c>
      <c r="AO29" s="5"/>
      <c r="AP29" s="5">
        <v>0</v>
      </c>
      <c r="AQ29" s="5"/>
      <c r="AR29" s="4">
        <v>5105932</v>
      </c>
      <c r="AS29" s="4">
        <v>3726279.36</v>
      </c>
      <c r="AT29" s="5">
        <f>AS29/AR29*100</f>
        <v>72.97941609876511</v>
      </c>
      <c r="AU29" s="20"/>
      <c r="AV29" s="20"/>
      <c r="AW29" s="20" t="e">
        <f t="shared" si="15"/>
        <v>#DIV/0!</v>
      </c>
      <c r="AX29" s="4">
        <v>21261180</v>
      </c>
      <c r="AY29" s="4">
        <v>10931821.51</v>
      </c>
      <c r="AZ29" s="5">
        <f t="shared" si="4"/>
        <v>51.41681463587627</v>
      </c>
      <c r="BA29" s="4">
        <v>377695</v>
      </c>
      <c r="BB29" s="4">
        <v>290000</v>
      </c>
      <c r="BC29" s="5">
        <f t="shared" si="5"/>
        <v>76.78153007055958</v>
      </c>
      <c r="BD29" s="5">
        <v>1352909</v>
      </c>
      <c r="BE29" s="5">
        <v>61597.49</v>
      </c>
      <c r="BF29" s="5">
        <f t="shared" si="16"/>
        <v>4.552966237936181</v>
      </c>
      <c r="BG29" s="5">
        <v>9738</v>
      </c>
      <c r="BH29" s="5">
        <v>0</v>
      </c>
      <c r="BI29" s="5">
        <f t="shared" si="17"/>
        <v>0</v>
      </c>
      <c r="BJ29" s="5">
        <v>1197954</v>
      </c>
      <c r="BK29" s="5">
        <v>0</v>
      </c>
      <c r="BL29" s="5">
        <f t="shared" si="18"/>
        <v>0</v>
      </c>
      <c r="BM29" s="5">
        <v>0</v>
      </c>
      <c r="BN29" s="5">
        <v>0</v>
      </c>
      <c r="BO29" s="5">
        <v>0</v>
      </c>
      <c r="BP29" s="5">
        <f>B29+E29+H29+K29+N29+Q29+T29+W29+Z29+AC29+AF29+AI29+AL29+AO29+AR29+AU29+AX29+BA29+BD29+BG29+BJ29+BM29</f>
        <v>1913739027</v>
      </c>
      <c r="BQ29" s="5">
        <f>C29+F29+I29+L29+O29+R29+U29+X29+AA29+AD29+AG29+AJ29+AM29+AP29+AS29+AV29+AY29+BB29+BE29+BH29+BK29+BN29</f>
        <v>1427796606.02</v>
      </c>
      <c r="BR29" s="5">
        <f>BQ29/BP29*100</f>
        <v>74.60769654983892</v>
      </c>
    </row>
    <row r="30" spans="1:70" ht="12.75">
      <c r="A30" s="3" t="s">
        <v>24</v>
      </c>
      <c r="B30" s="4">
        <v>1093446884</v>
      </c>
      <c r="C30" s="4">
        <v>812280268.84</v>
      </c>
      <c r="D30" s="5">
        <f t="shared" si="7"/>
        <v>74.28621186138933</v>
      </c>
      <c r="E30" s="4">
        <v>1089443226</v>
      </c>
      <c r="F30" s="4">
        <v>763553682.57</v>
      </c>
      <c r="G30" s="5">
        <f t="shared" si="0"/>
        <v>70.08659692836532</v>
      </c>
      <c r="H30" s="4">
        <v>17245715</v>
      </c>
      <c r="I30" s="4">
        <v>11075409</v>
      </c>
      <c r="J30" s="5">
        <f t="shared" si="1"/>
        <v>64.22122248918065</v>
      </c>
      <c r="K30" s="4">
        <v>1627229349</v>
      </c>
      <c r="L30" s="4">
        <v>1240734047.45</v>
      </c>
      <c r="M30" s="5">
        <f t="shared" si="8"/>
        <v>76.24825893242908</v>
      </c>
      <c r="N30" s="5"/>
      <c r="O30" s="5"/>
      <c r="P30" s="5"/>
      <c r="Q30" s="5">
        <v>91241409</v>
      </c>
      <c r="R30" s="5">
        <v>74224110</v>
      </c>
      <c r="S30" s="5">
        <f t="shared" si="10"/>
        <v>81.34914926620654</v>
      </c>
      <c r="T30" s="4">
        <v>48020</v>
      </c>
      <c r="U30" s="4">
        <v>48020</v>
      </c>
      <c r="V30" s="5">
        <v>0</v>
      </c>
      <c r="W30" s="4">
        <v>1263585071.6</v>
      </c>
      <c r="X30" s="4">
        <v>881534952.93</v>
      </c>
      <c r="Y30" s="5">
        <f t="shared" si="11"/>
        <v>69.7645906669162</v>
      </c>
      <c r="Z30" s="4">
        <v>69349762</v>
      </c>
      <c r="AA30" s="4">
        <v>37622500</v>
      </c>
      <c r="AB30" s="5">
        <f t="shared" si="12"/>
        <v>54.25036642519407</v>
      </c>
      <c r="AC30" s="4">
        <v>589293</v>
      </c>
      <c r="AD30" s="4">
        <v>450000</v>
      </c>
      <c r="AE30" s="5">
        <f t="shared" si="13"/>
        <v>76.36269224307772</v>
      </c>
      <c r="AF30" s="4">
        <v>750573</v>
      </c>
      <c r="AG30" s="5">
        <v>202161</v>
      </c>
      <c r="AH30" s="5">
        <v>0</v>
      </c>
      <c r="AI30" s="4">
        <v>5521522</v>
      </c>
      <c r="AJ30" s="4">
        <v>3995838</v>
      </c>
      <c r="AK30" s="5">
        <f t="shared" si="14"/>
        <v>72.36841580998862</v>
      </c>
      <c r="AL30" s="5">
        <v>23186919</v>
      </c>
      <c r="AM30" s="5">
        <v>19314380</v>
      </c>
      <c r="AN30" s="5">
        <f>AM30/AL30*100</f>
        <v>83.2986047003485</v>
      </c>
      <c r="AO30" s="5"/>
      <c r="AP30" s="5"/>
      <c r="AQ30" s="5"/>
      <c r="AR30" s="4">
        <v>22334814</v>
      </c>
      <c r="AS30" s="4">
        <v>18711721.92</v>
      </c>
      <c r="AT30" s="5">
        <f t="shared" si="3"/>
        <v>83.7782751179392</v>
      </c>
      <c r="AU30" s="21"/>
      <c r="AV30" s="21"/>
      <c r="AW30" s="20" t="e">
        <f t="shared" si="15"/>
        <v>#DIV/0!</v>
      </c>
      <c r="AX30" s="4">
        <v>25972962</v>
      </c>
      <c r="AY30" s="4">
        <v>6068346.58</v>
      </c>
      <c r="AZ30" s="5">
        <f t="shared" si="4"/>
        <v>23.364091396275867</v>
      </c>
      <c r="BA30" s="5"/>
      <c r="BB30" s="5">
        <v>0</v>
      </c>
      <c r="BC30" s="5"/>
      <c r="BD30" s="5">
        <v>1822100.76</v>
      </c>
      <c r="BE30" s="5">
        <v>1819556.97</v>
      </c>
      <c r="BF30" s="5">
        <f t="shared" si="16"/>
        <v>99.86039246259905</v>
      </c>
      <c r="BG30" s="5">
        <v>43720</v>
      </c>
      <c r="BH30" s="5">
        <v>0</v>
      </c>
      <c r="BI30" s="5">
        <f t="shared" si="17"/>
        <v>0</v>
      </c>
      <c r="BJ30" s="5">
        <v>1944735</v>
      </c>
      <c r="BK30" s="5">
        <v>0</v>
      </c>
      <c r="BL30" s="5">
        <f t="shared" si="18"/>
        <v>0</v>
      </c>
      <c r="BM30" s="5">
        <v>0</v>
      </c>
      <c r="BN30" s="5">
        <v>0</v>
      </c>
      <c r="BO30" s="5">
        <v>0</v>
      </c>
      <c r="BP30" s="5">
        <f>B30+E30+H30+K30+N30+Q30+T30+W30+Z30+AC30+AF30+AI30+AL30+AO30+AR30+AU30+AX30+BA30+BD30+BG30+BJ30+BM30</f>
        <v>5333756075.360001</v>
      </c>
      <c r="BQ30" s="5">
        <f>C30+F30+I30+L30+O30+R30+U30+X30+AA30+AD30+AG30+AJ30+AM30+AP30+AS30+AV30+AY30+BB30+BE30+BH30+BK30+BN30</f>
        <v>3871634995.2599998</v>
      </c>
      <c r="BR30" s="5">
        <f t="shared" si="6"/>
        <v>72.58740258381022</v>
      </c>
    </row>
    <row r="31" spans="1:70" ht="12.75">
      <c r="A31" s="3" t="s">
        <v>52</v>
      </c>
      <c r="B31" s="4">
        <v>17320300</v>
      </c>
      <c r="C31" s="4">
        <v>0</v>
      </c>
      <c r="D31" s="5"/>
      <c r="E31" s="4">
        <v>42638737.83</v>
      </c>
      <c r="F31" s="4">
        <v>0</v>
      </c>
      <c r="G31" s="5"/>
      <c r="H31" s="4">
        <v>1125190.26</v>
      </c>
      <c r="I31" s="4">
        <v>0</v>
      </c>
      <c r="J31" s="5"/>
      <c r="K31" s="4">
        <v>0</v>
      </c>
      <c r="L31" s="4">
        <v>0</v>
      </c>
      <c r="M31" s="5"/>
      <c r="N31" s="5">
        <v>33285039</v>
      </c>
      <c r="O31" s="5">
        <v>0</v>
      </c>
      <c r="P31" s="5">
        <v>0</v>
      </c>
      <c r="Q31" s="5">
        <v>10651978</v>
      </c>
      <c r="R31" s="5">
        <v>0</v>
      </c>
      <c r="S31" s="5"/>
      <c r="T31" s="4">
        <v>126366</v>
      </c>
      <c r="U31" s="4">
        <v>0</v>
      </c>
      <c r="V31" s="5"/>
      <c r="W31" s="4">
        <v>108953263</v>
      </c>
      <c r="X31" s="4">
        <v>0</v>
      </c>
      <c r="Y31" s="5"/>
      <c r="Z31" s="4">
        <v>11274666</v>
      </c>
      <c r="AA31" s="4">
        <v>0</v>
      </c>
      <c r="AB31" s="5"/>
      <c r="AC31" s="4">
        <v>0</v>
      </c>
      <c r="AD31" s="4">
        <v>0</v>
      </c>
      <c r="AE31" s="5"/>
      <c r="AF31" s="4"/>
      <c r="AG31" s="5"/>
      <c r="AH31" s="5"/>
      <c r="AI31" s="4">
        <v>1106960</v>
      </c>
      <c r="AJ31" s="4">
        <v>0</v>
      </c>
      <c r="AK31" s="5"/>
      <c r="AL31" s="5">
        <v>5722682</v>
      </c>
      <c r="AM31" s="5">
        <v>0</v>
      </c>
      <c r="AN31" s="5"/>
      <c r="AO31" s="5">
        <v>3730598</v>
      </c>
      <c r="AP31" s="5">
        <v>0</v>
      </c>
      <c r="AQ31" s="5"/>
      <c r="AR31" s="4">
        <v>8011175</v>
      </c>
      <c r="AS31" s="4">
        <v>0</v>
      </c>
      <c r="AT31" s="5"/>
      <c r="AU31" s="21"/>
      <c r="AV31" s="21"/>
      <c r="AW31" s="20"/>
      <c r="AX31" s="4">
        <v>21101200</v>
      </c>
      <c r="AY31" s="4">
        <v>0</v>
      </c>
      <c r="AZ31" s="5"/>
      <c r="BA31" s="5">
        <v>742074</v>
      </c>
      <c r="BB31" s="5">
        <v>0</v>
      </c>
      <c r="BC31" s="5"/>
      <c r="BD31" s="5">
        <v>374010</v>
      </c>
      <c r="BE31" s="5">
        <v>0</v>
      </c>
      <c r="BF31" s="5"/>
      <c r="BG31" s="5"/>
      <c r="BH31" s="5"/>
      <c r="BI31" s="5"/>
      <c r="BJ31" s="5"/>
      <c r="BK31" s="5"/>
      <c r="BL31" s="5"/>
      <c r="BM31" s="5"/>
      <c r="BN31" s="5">
        <v>0</v>
      </c>
      <c r="BO31" s="5"/>
      <c r="BP31" s="5">
        <f>B31+E31+H31+K31+N31+Q31+T31+W31+Z31+AC31+AF31+AI31+AL31+AO31+AR31+AU31+AX31+BA31+BD31+BG31+BJ31+BM31</f>
        <v>266164239.09</v>
      </c>
      <c r="BQ31" s="5">
        <f>C31+F31+I31+L31+O31+R31+U31+X31+AA31+AD31+AG31+AJ31+AM31+AP31+AS31+AV31+AY31+BB31+BE31+BH31+BK31+BN31</f>
        <v>0</v>
      </c>
      <c r="BR31" s="5">
        <f t="shared" si="6"/>
        <v>0</v>
      </c>
    </row>
    <row r="32" spans="1:73" s="11" customFormat="1" ht="12" customHeight="1">
      <c r="A32" s="9" t="s">
        <v>42</v>
      </c>
      <c r="B32" s="7">
        <f>SUM(B5:B31)</f>
        <v>2783459393</v>
      </c>
      <c r="C32" s="7">
        <f>SUM(C5:C31)</f>
        <v>2044903016.29</v>
      </c>
      <c r="D32" s="14">
        <f t="shared" si="7"/>
        <v>73.46624209545276</v>
      </c>
      <c r="E32" s="7">
        <f>SUM(E5:E31)</f>
        <v>3205511347.83</v>
      </c>
      <c r="F32" s="7">
        <f>SUM(F5:F31)</f>
        <v>2285887637.45</v>
      </c>
      <c r="G32" s="7">
        <f t="shared" si="0"/>
        <v>71.31116971391951</v>
      </c>
      <c r="H32" s="7">
        <f>SUM(H5:H31)</f>
        <v>52156180.26</v>
      </c>
      <c r="I32" s="7">
        <f>SUM(I5:I31)</f>
        <v>32195853.95</v>
      </c>
      <c r="J32" s="7">
        <f t="shared" si="1"/>
        <v>61.72970065963953</v>
      </c>
      <c r="K32" s="7">
        <f>SUM(K5:K31)</f>
        <v>5917184929</v>
      </c>
      <c r="L32" s="7">
        <f>SUM(L5:L31)</f>
        <v>4452506340.36</v>
      </c>
      <c r="M32" s="14">
        <f t="shared" si="8"/>
        <v>75.24703712635986</v>
      </c>
      <c r="N32" s="7">
        <f>SUM(N5:N31)</f>
        <v>951001100</v>
      </c>
      <c r="O32" s="7">
        <f>SUM(O5:O31)</f>
        <v>776618149</v>
      </c>
      <c r="P32" s="7">
        <f t="shared" si="9"/>
        <v>81.66322299732356</v>
      </c>
      <c r="Q32" s="7">
        <f>SUM(Q5:Q31)</f>
        <v>351013231</v>
      </c>
      <c r="R32" s="7">
        <f>SUM(R5:R31)</f>
        <v>271994300.47</v>
      </c>
      <c r="S32" s="14">
        <f t="shared" si="10"/>
        <v>77.48833276031125</v>
      </c>
      <c r="T32" s="7">
        <f>SUM(T5:T31)</f>
        <v>2527352</v>
      </c>
      <c r="U32" s="7">
        <f>SUM(U5:U31)</f>
        <v>937730.41</v>
      </c>
      <c r="V32" s="7">
        <f t="shared" si="19"/>
        <v>37.103276868437796</v>
      </c>
      <c r="W32" s="7">
        <f>SUM(W5:W31)</f>
        <v>4255160905.6</v>
      </c>
      <c r="X32" s="7">
        <f>SUM(X5:X31)</f>
        <v>2934418248.32</v>
      </c>
      <c r="Y32" s="7">
        <f t="shared" si="11"/>
        <v>68.96139331554213</v>
      </c>
      <c r="Z32" s="7">
        <f>SUM(Z5:Z31)</f>
        <v>245275058</v>
      </c>
      <c r="AA32" s="7">
        <f>SUM(AA5:AA31)</f>
        <v>149375170</v>
      </c>
      <c r="AB32" s="7">
        <f t="shared" si="12"/>
        <v>60.90108436545554</v>
      </c>
      <c r="AC32" s="7">
        <f>SUM(AC5:AC31)</f>
        <v>12158119</v>
      </c>
      <c r="AD32" s="7">
        <f>SUM(AD5:AD31)</f>
        <v>9776255.01</v>
      </c>
      <c r="AE32" s="7">
        <f>AD32/AC32*100</f>
        <v>80.40927227312054</v>
      </c>
      <c r="AF32" s="7">
        <f>SUM(AF5:AF31)</f>
        <v>2035584</v>
      </c>
      <c r="AG32" s="7">
        <f>SUM(AG5:AG31)</f>
        <v>1037663</v>
      </c>
      <c r="AH32" s="7">
        <v>0</v>
      </c>
      <c r="AI32" s="7">
        <f>SUM(AI5:AI31)</f>
        <v>22139208</v>
      </c>
      <c r="AJ32" s="7">
        <f>SUM(AJ5:AJ31)</f>
        <v>14903754.66</v>
      </c>
      <c r="AK32" s="7">
        <f t="shared" si="14"/>
        <v>67.31837317757709</v>
      </c>
      <c r="AL32" s="7">
        <f>SUM(AL5:AL31)</f>
        <v>232579019</v>
      </c>
      <c r="AM32" s="7">
        <f>SUM(AM5:AM31)</f>
        <v>186352963.8</v>
      </c>
      <c r="AN32" s="14">
        <f>AM32/AL32*100</f>
        <v>80.12458071293182</v>
      </c>
      <c r="AO32" s="7">
        <f>SUM(AO5:AO31)</f>
        <v>33829600</v>
      </c>
      <c r="AP32" s="7">
        <f>SUM(AP5:AP31)</f>
        <v>17443497.229999997</v>
      </c>
      <c r="AQ32" s="7">
        <f>AP32/AO32*100</f>
        <v>51.562824360914696</v>
      </c>
      <c r="AR32" s="7">
        <f>SUM(AR5:AR31)</f>
        <v>77215848</v>
      </c>
      <c r="AS32" s="7">
        <f>SUM(AS5:AS30)</f>
        <v>51649257.34</v>
      </c>
      <c r="AT32" s="7">
        <f t="shared" si="3"/>
        <v>66.88945168354559</v>
      </c>
      <c r="AU32" s="22">
        <f>SUM(AU5:AU31)</f>
        <v>0</v>
      </c>
      <c r="AV32" s="22">
        <f>SUM(AV5:AV31)</f>
        <v>0</v>
      </c>
      <c r="AW32" s="23" t="e">
        <f t="shared" si="15"/>
        <v>#DIV/0!</v>
      </c>
      <c r="AX32" s="7">
        <f>SUM(AX5:AX31)</f>
        <v>422024000</v>
      </c>
      <c r="AY32" s="7">
        <f>SUM(AY5:AY31)</f>
        <v>269870040.47</v>
      </c>
      <c r="AZ32" s="7">
        <f t="shared" si="4"/>
        <v>63.94660978285596</v>
      </c>
      <c r="BA32" s="7">
        <f>SUM(BA5:BA31)</f>
        <v>18551832</v>
      </c>
      <c r="BB32" s="7">
        <f>SUM(BB5:BB30)</f>
        <v>14020283</v>
      </c>
      <c r="BC32" s="7">
        <f t="shared" si="5"/>
        <v>75.57357677667629</v>
      </c>
      <c r="BD32" s="7">
        <f>SUM(BD5:BD31)</f>
        <v>13421210</v>
      </c>
      <c r="BE32" s="7">
        <f>SUM(BE5:BE31)</f>
        <v>10050058.76</v>
      </c>
      <c r="BF32" s="14">
        <f t="shared" si="16"/>
        <v>74.8819127336507</v>
      </c>
      <c r="BG32" s="7">
        <f>SUM(BG5:BG30)</f>
        <v>106600</v>
      </c>
      <c r="BH32" s="7">
        <f>SUM(BH5:BH30)</f>
        <v>4523</v>
      </c>
      <c r="BI32" s="14">
        <f t="shared" si="17"/>
        <v>4.242964352720451</v>
      </c>
      <c r="BJ32" s="14">
        <f>SUM(BJ5:BJ31)</f>
        <v>14679585</v>
      </c>
      <c r="BK32" s="14">
        <f>SUM(BK5:BK31)</f>
        <v>0</v>
      </c>
      <c r="BL32" s="15">
        <f t="shared" si="18"/>
        <v>0</v>
      </c>
      <c r="BM32" s="15">
        <f>SUM(BM5:BM31)</f>
        <v>0</v>
      </c>
      <c r="BN32" s="15">
        <f>SUM(BN5:BN31)</f>
        <v>0</v>
      </c>
      <c r="BO32" s="15" t="e">
        <f>BN32/BM32*100</f>
        <v>#DIV/0!</v>
      </c>
      <c r="BP32" s="15">
        <f>B32+E32+H32+K32+N32+Q32+T32+W32+Z32+AC32+AF32+AI32+AL32+AO32+AR32+AX32+BA32+BD32+BG32+BJ32+BM32</f>
        <v>18612030101.69</v>
      </c>
      <c r="BQ32" s="15">
        <f>SUM(BQ5:BQ31)</f>
        <v>13523944742.52</v>
      </c>
      <c r="BR32" s="7">
        <f t="shared" si="6"/>
        <v>72.66238378419561</v>
      </c>
      <c r="BS32" s="10"/>
      <c r="BT32" s="10"/>
      <c r="BU32" s="10"/>
    </row>
    <row r="33" spans="29:72" ht="12.75">
      <c r="AC33" s="1"/>
      <c r="AD33" s="1"/>
      <c r="AF33" s="1"/>
      <c r="AG33" s="1"/>
      <c r="AI33" s="1"/>
      <c r="AJ33" s="1"/>
      <c r="AO33" s="1"/>
      <c r="AP33" s="1"/>
      <c r="AR33" s="1"/>
      <c r="AS33" s="1"/>
      <c r="AU33" s="24"/>
      <c r="AV33" s="24"/>
      <c r="AX33" s="1"/>
      <c r="AY33" s="1"/>
      <c r="BA33" s="1"/>
      <c r="BB33" s="1"/>
      <c r="BP33" s="1"/>
      <c r="BQ33" s="1"/>
      <c r="BT33" s="1"/>
    </row>
  </sheetData>
  <sheetProtection/>
  <mergeCells count="25">
    <mergeCell ref="BP3:BR3"/>
    <mergeCell ref="Z3:AB3"/>
    <mergeCell ref="AC3:AE3"/>
    <mergeCell ref="AF3:AH3"/>
    <mergeCell ref="AI3:AK3"/>
    <mergeCell ref="AO3:AQ3"/>
    <mergeCell ref="BG3:BI3"/>
    <mergeCell ref="BJ3:BL3"/>
    <mergeCell ref="BM3:BO3"/>
    <mergeCell ref="H3:J3"/>
    <mergeCell ref="K3:M3"/>
    <mergeCell ref="N3:P3"/>
    <mergeCell ref="BD3:BF3"/>
    <mergeCell ref="Q3:S3"/>
    <mergeCell ref="AL3:AN3"/>
    <mergeCell ref="A1:BR1"/>
    <mergeCell ref="T3:V3"/>
    <mergeCell ref="W3:Y3"/>
    <mergeCell ref="AR3:AT3"/>
    <mergeCell ref="AU3:AW3"/>
    <mergeCell ref="AX3:AZ3"/>
    <mergeCell ref="BA3:BC3"/>
    <mergeCell ref="A3:A4"/>
    <mergeCell ref="B3:D3"/>
    <mergeCell ref="E3:G3"/>
  </mergeCells>
  <printOptions/>
  <pageMargins left="0" right="0" top="0" bottom="0" header="0" footer="0"/>
  <pageSetup fitToWidth="6" horizontalDpi="600" verticalDpi="600" orientation="landscape" paperSize="9" scale="73" r:id="rId1"/>
  <colBreaks count="5" manualBreakCount="5">
    <brk id="13" max="30" man="1"/>
    <brk id="25" max="30" man="1"/>
    <brk id="37" max="30" man="1"/>
    <brk id="52" max="30" man="1"/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</dc:creator>
  <cp:keywords/>
  <dc:description/>
  <cp:lastModifiedBy>seliverstova DI.</cp:lastModifiedBy>
  <cp:lastPrinted>2018-05-30T07:01:04Z</cp:lastPrinted>
  <dcterms:created xsi:type="dcterms:W3CDTF">2014-03-20T11:05:03Z</dcterms:created>
  <dcterms:modified xsi:type="dcterms:W3CDTF">2020-12-29T08:42:34Z</dcterms:modified>
  <cp:category/>
  <cp:version/>
  <cp:contentType/>
  <cp:contentStatus/>
</cp:coreProperties>
</file>