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" sheetId="2" r:id="rId1"/>
  </sheets>
  <definedNames>
    <definedName name="_xlnm._FilterDatabase" localSheetId="0" hidden="1">Лист!$A$5:$J$60</definedName>
    <definedName name="_xlnm.Print_Titles" localSheetId="0">Лист!$4:$4</definedName>
  </definedNames>
  <calcPr calcId="145621"/>
</workbook>
</file>

<file path=xl/calcChain.xml><?xml version="1.0" encoding="utf-8"?>
<calcChain xmlns="http://schemas.openxmlformats.org/spreadsheetml/2006/main">
  <c r="J58" i="2" l="1"/>
  <c r="H58" i="2"/>
  <c r="F58" i="2"/>
  <c r="D58" i="2"/>
  <c r="C58" i="2"/>
  <c r="K12" i="2" l="1"/>
  <c r="I53" i="2"/>
  <c r="I54" i="2"/>
  <c r="K53" i="2"/>
  <c r="K54" i="2"/>
  <c r="J55" i="2"/>
  <c r="H55" i="2"/>
  <c r="F55" i="2"/>
  <c r="D55" i="2"/>
  <c r="C55" i="2"/>
  <c r="K47" i="2"/>
  <c r="K48" i="2"/>
  <c r="I47" i="2"/>
  <c r="I48" i="2"/>
  <c r="G47" i="2"/>
  <c r="K36" i="2"/>
  <c r="I36" i="2"/>
  <c r="H37" i="2"/>
  <c r="J37" i="2"/>
  <c r="F37" i="2"/>
  <c r="D37" i="2"/>
  <c r="C37" i="2"/>
  <c r="I12" i="2"/>
  <c r="G18" i="2"/>
  <c r="G19" i="2"/>
  <c r="G20" i="2"/>
  <c r="K37" i="2" l="1"/>
  <c r="I37" i="2"/>
  <c r="G37" i="2"/>
  <c r="K57" i="2"/>
  <c r="G46" i="2"/>
  <c r="G49" i="2"/>
  <c r="G50" i="2"/>
  <c r="G57" i="2"/>
  <c r="E52" i="2"/>
  <c r="E28" i="2"/>
  <c r="E6" i="2" l="1"/>
  <c r="E7" i="2"/>
  <c r="E8" i="2"/>
  <c r="E9" i="2"/>
  <c r="E10" i="2"/>
  <c r="E11" i="2"/>
  <c r="E13" i="2"/>
  <c r="E14" i="2"/>
  <c r="E15" i="2"/>
  <c r="E16" i="2"/>
  <c r="E17" i="2"/>
  <c r="E21" i="2"/>
  <c r="E22" i="2"/>
  <c r="E23" i="2"/>
  <c r="E24" i="2"/>
  <c r="E25" i="2"/>
  <c r="E26" i="2"/>
  <c r="E27" i="2"/>
  <c r="E29" i="2"/>
  <c r="E30" i="2"/>
  <c r="E31" i="2"/>
  <c r="E32" i="2"/>
  <c r="E33" i="2"/>
  <c r="E34" i="2"/>
  <c r="E35" i="2"/>
  <c r="E38" i="2"/>
  <c r="E39" i="2"/>
  <c r="E40" i="2"/>
  <c r="E41" i="2"/>
  <c r="E42" i="2"/>
  <c r="E43" i="2"/>
  <c r="E44" i="2"/>
  <c r="E45" i="2"/>
  <c r="E51" i="2"/>
  <c r="E56" i="2"/>
  <c r="E59" i="2"/>
  <c r="E5" i="2"/>
  <c r="G10" i="2" l="1"/>
  <c r="G11" i="2"/>
  <c r="G13" i="2"/>
  <c r="G14" i="2"/>
  <c r="G15" i="2"/>
  <c r="G16" i="2"/>
  <c r="G17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8" i="2"/>
  <c r="G39" i="2"/>
  <c r="G40" i="2"/>
  <c r="G41" i="2"/>
  <c r="G42" i="2"/>
  <c r="G43" i="2"/>
  <c r="G44" i="2"/>
  <c r="G45" i="2"/>
  <c r="G51" i="2"/>
  <c r="G52" i="2"/>
  <c r="G59" i="2"/>
  <c r="G7" i="2"/>
  <c r="G8" i="2"/>
  <c r="G9" i="2"/>
  <c r="G5" i="2"/>
  <c r="I7" i="2" l="1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5" i="2"/>
  <c r="I38" i="2"/>
  <c r="I39" i="2"/>
  <c r="I40" i="2"/>
  <c r="I41" i="2"/>
  <c r="I42" i="2"/>
  <c r="I43" i="2"/>
  <c r="I44" i="2"/>
  <c r="I45" i="2"/>
  <c r="I46" i="2"/>
  <c r="I49" i="2"/>
  <c r="I50" i="2"/>
  <c r="I51" i="2"/>
  <c r="I52" i="2"/>
  <c r="I57" i="2"/>
  <c r="I59" i="2"/>
  <c r="I5" i="2"/>
  <c r="K7" i="2"/>
  <c r="K8" i="2"/>
  <c r="K9" i="2"/>
  <c r="K10" i="2"/>
  <c r="K11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5" i="2"/>
  <c r="K38" i="2"/>
  <c r="K39" i="2"/>
  <c r="K40" i="2"/>
  <c r="K41" i="2"/>
  <c r="K42" i="2"/>
  <c r="K43" i="2"/>
  <c r="K44" i="2"/>
  <c r="K45" i="2"/>
  <c r="K46" i="2"/>
  <c r="K49" i="2"/>
  <c r="K50" i="2"/>
  <c r="K51" i="2"/>
  <c r="K52" i="2"/>
  <c r="K59" i="2"/>
  <c r="K5" i="2"/>
  <c r="K55" i="2" l="1"/>
  <c r="I55" i="2" l="1"/>
  <c r="E58" i="2"/>
  <c r="E55" i="2"/>
  <c r="G55" i="2"/>
  <c r="G58" i="2"/>
  <c r="K58" i="2"/>
  <c r="I58" i="2"/>
  <c r="F60" i="2"/>
  <c r="J60" i="2"/>
  <c r="D60" i="2"/>
  <c r="H60" i="2"/>
  <c r="K60" i="2" l="1"/>
  <c r="I60" i="2"/>
  <c r="G60" i="2"/>
  <c r="E37" i="2"/>
  <c r="C60" i="2" l="1"/>
  <c r="E60" i="2" s="1"/>
</calcChain>
</file>

<file path=xl/sharedStrings.xml><?xml version="1.0" encoding="utf-8"?>
<sst xmlns="http://schemas.openxmlformats.org/spreadsheetml/2006/main" count="124" uniqueCount="123">
  <si>
    <t/>
  </si>
  <si>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</si>
  <si>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</si>
  <si>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</si>
  <si>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01 0 00 00000</t>
  </si>
  <si>
    <t>Государственная программа Калужской области "Социальная поддержка граждан в Калужской области"</t>
  </si>
  <si>
    <t>03 0 00 00000</t>
  </si>
  <si>
    <t>Государственная программа Калужской области "Доступная среда в Калужской области"</t>
  </si>
  <si>
    <t>04 0 00 00000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</si>
  <si>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</si>
  <si>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05 0 00 00000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</si>
  <si>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</si>
  <si>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06 0 00 00000</t>
  </si>
  <si>
    <t>Государственная программа Калужской области "Развитие рынка труда в Калужской области"</t>
  </si>
  <si>
    <t>07 0 00 00000</t>
  </si>
  <si>
    <t>Государственная программа Калужской области "Безопасность жизнедеятельности на территории Калужской области"</t>
  </si>
  <si>
    <t>10 0 00 00000</t>
  </si>
  <si>
    <t>Государственная программа Калужской области "Развитие культуры в Калужской области"</t>
  </si>
  <si>
    <t>11 0 00 00000</t>
  </si>
  <si>
    <t>Государственная программа Калужской области "Охрана окружающей среды в Калужской области"</t>
  </si>
  <si>
    <t>12 0 00 00000</t>
  </si>
  <si>
    <t>Государственная программа Калужской области "Развитие физической культуры и спорта в Калужской области"</t>
  </si>
  <si>
    <t>13 0 00 00000</t>
  </si>
  <si>
    <t>Государственная программа Калужской области "Экономическое развитие в Калужской области"</t>
  </si>
  <si>
    <t>15 0 00 00000</t>
  </si>
  <si>
    <t>Государственная программа Калужской области "Развитие общего и дополнительного образования в Калужской области"</t>
  </si>
  <si>
    <t>16 0 00 00000</t>
  </si>
  <si>
    <t>17 0 00 00000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</si>
  <si>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</si>
  <si>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18 0 00 00000</t>
  </si>
  <si>
    <t>Государственная программа Калужской области "Патриотическое воспитание населения Калужской области"</t>
  </si>
  <si>
    <t>22 0 00 00000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</si>
  <si>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</si>
  <si>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23 0 00 00000</t>
  </si>
  <si>
    <t>Государственная программа Калужской области "Развитие дорожного хозяйства Калужской области"</t>
  </si>
  <si>
    <t>24 0 00 00000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</si>
  <si>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</si>
  <si>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25 0 00 00000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</si>
  <si>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</si>
  <si>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28 0 00 00000</t>
  </si>
  <si>
    <t>Государственная программа Калужской области "Развитие лесного хозяйства в Калужской области"</t>
  </si>
  <si>
    <t>29 0 00 00000</t>
  </si>
  <si>
    <t>Государственная программа Калужской области "Энергосбережение и повышение энергоэффективности в Калужской области"</t>
  </si>
  <si>
    <t>30 0 00 00000</t>
  </si>
  <si>
    <t>Государственная программа Калужской области "Формирование современной городской среды в Калужской области"</t>
  </si>
  <si>
    <t>31 0 00 00000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</si>
  <si>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</si>
  <si>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33 0 00 00000</t>
  </si>
  <si>
    <t>Государственная программа "Управление земельно-имущественными ресурсами Калужской области"</t>
  </si>
  <si>
    <t>38 0 00 00000</t>
  </si>
  <si>
    <t>Государственная программа Калужской области "Развитие туризма в Калужской области"</t>
  </si>
  <si>
    <t>43 0 00 00000</t>
  </si>
  <si>
    <t>Государственная программа Калужской области "Развитие предпринимательства и инноваций в Калужской области"</t>
  </si>
  <si>
    <t>44 0 00 00000</t>
  </si>
  <si>
    <t>Государственная программа Калужской области "Семья и дети Калужской области"</t>
  </si>
  <si>
    <t>45 0 00 00000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</si>
  <si>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</si>
  <si>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47 0 00 00000</t>
  </si>
  <si>
    <t>Ведомственная целевая программа "Информационная и внутренняя политика Калужской области"</t>
  </si>
  <si>
    <t>50 0 00 00000</t>
  </si>
  <si>
    <t>Ведомственная целевая программа "Совершенствование системы управления общественными финансами Калужской области"</t>
  </si>
  <si>
    <t>51 0 00 00000</t>
  </si>
  <si>
    <t>Ведомственная целевая программа "Жизнь ради детей"</t>
  </si>
  <si>
    <t>52 0 00 00000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</si>
  <si>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</si>
  <si>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53 0 00 00000</t>
  </si>
  <si>
    <t>Ведомственная целевая программа "Развитие государственной гражданской службы Калужской области"</t>
  </si>
  <si>
    <t>54 0 00 00000</t>
  </si>
  <si>
    <t>Ведомственная целевая программа "Защита прав предпринимателей"</t>
  </si>
  <si>
    <t>55 0 00 00000</t>
  </si>
  <si>
    <t>Ведомственная целевая программа "Организационное обеспечение деятельности мировых судей Калужской области"</t>
  </si>
  <si>
    <t>56 0 00 00000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</si>
  <si>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</si>
  <si>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57 0 00 00000</t>
  </si>
  <si>
    <t>58 0 00 00000</t>
  </si>
  <si>
    <t>Ведомственная целевая программа "Развитие сельскохозяйственной потребительской кооперации в Калужской области"</t>
  </si>
  <si>
    <t>62 0 00 00000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</si>
  <si>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</si>
  <si>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63 0 00 00000</t>
  </si>
  <si>
    <t>Ведомственная целевая программа "Создание 100 роботизированных молочных ферм в Калужской области"</t>
  </si>
  <si>
    <t>64 0 00 00000</t>
  </si>
  <si>
    <t>Ведомственная целевая программа "Развитие потребительской кооперации в Калужской области"</t>
  </si>
  <si>
    <t>68 0 00 00000</t>
  </si>
  <si>
    <t>Региональная программа Калужской области "Повышение уровня финансовой грамотности населения Калужской области на 2019 – 2023 годы"</t>
  </si>
  <si>
    <t>79 0 00 00000</t>
  </si>
  <si>
    <t>Ведомственная целевая программа "Развитие градостроительства Калужской области"</t>
  </si>
  <si>
    <t>Государственная программа Калужской области "Развитие профессионального образования и науки в Калужской области"</t>
  </si>
  <si>
    <t>Прогноз
на 2020 год</t>
  </si>
  <si>
    <t>ИТОГО по государственным программам</t>
  </si>
  <si>
    <t>ИТОГО по другим программам</t>
  </si>
  <si>
    <t>ИТОГО по ведомственным целевым программам</t>
  </si>
  <si>
    <t>48 0 00 00000</t>
  </si>
  <si>
    <t>73 0 00 00000</t>
  </si>
  <si>
    <t>ВСЕГО РАСХОДОВ</t>
  </si>
  <si>
    <t>НЕПРОГРАММНЫЕ РАСХОДЫ</t>
  </si>
  <si>
    <t>(тыс. рублей)</t>
  </si>
  <si>
    <t>Темп роста 2019 года к 2018 году, %</t>
  </si>
  <si>
    <t>Темп роста 2020 года к 2019 году, %</t>
  </si>
  <si>
    <t>Темп роста 2021 года к 2020 году, %</t>
  </si>
  <si>
    <t>46 0 00 00000</t>
  </si>
  <si>
    <t>Государственная программа Калужской области "Молодежь Калужской области"*</t>
  </si>
  <si>
    <t>02 0 00 00000</t>
  </si>
  <si>
    <t xml:space="preserve">* Данные программы в связи с принятием новых государственных программ завершили свое действие с 1 января 2019 года </t>
  </si>
  <si>
    <t>**Расходы по территориальной программе обязательного медицинского страхования с 2019 года включены в состав государственной программы Калужской области "Развитие здравоохранения в Калужской области"</t>
  </si>
  <si>
    <t>Территориальная программа обязательного медицинского страхования **</t>
  </si>
  <si>
    <t>Исполнение за 2018 год</t>
  </si>
  <si>
    <t>Ожидаемое исполнение за 2019 год</t>
  </si>
  <si>
    <t>Прогноз
на 2021 год</t>
  </si>
  <si>
    <t>Прогноз на 2022 год</t>
  </si>
  <si>
    <t>Темп роста 2022 года к 2021 году, %</t>
  </si>
  <si>
    <t>09 0 00 00000</t>
  </si>
  <si>
    <t>Государственная программа Калужской области "Развитие рынка газомоторного топлива в Калужской области"</t>
  </si>
  <si>
    <t>Государственная программа Калужской области "Комплексное развитие сельских территорий в Калужской области"</t>
  </si>
  <si>
    <t>Ведомственная целевая программа "Лучшая муниципальная практика"</t>
  </si>
  <si>
    <t>Ведомственная целевая программа "Развитие питомниководства плодово-ягодных культур в Калужской области"</t>
  </si>
  <si>
    <t>59 0 00 00000</t>
  </si>
  <si>
    <t>60 0 00 00000</t>
  </si>
  <si>
    <t>Ведомственная целевая программа "Охрана объектов животного мира и водных биологических ресурсов в Калужской области"</t>
  </si>
  <si>
    <t>69 0 00 00000</t>
  </si>
  <si>
    <t>Ведомственная целевая программа "Развитие территориального общественного самоуправления в Калужской области"</t>
  </si>
  <si>
    <t>71 0 00 00000</t>
  </si>
  <si>
    <t>Государственная программа Калужской области "Развитие образования в Калужской области"*</t>
  </si>
  <si>
    <t>Сведения о расходах областного бюджета по государственным, ведомственным целевым и другим программам на 2020 год и на плановый период 2021 и 2022 годов в сравнении с ожидаемым исполнением за 2019 год и отчетом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</si>
</sst>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#,##0.00_ ;\-#,##0.00\ "/>
  </numFmts>
  <fonts count="10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1"/>
      <name val="Calibri"/>
      <family val="2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3">
    <xf numFmtId="44" fontId="0" fillId="0" borderId="0">
      <alignment vertical="top" wrapText="1"/>
    </xf>
    <xf numFmtId="0" fontId="2" fillId="0" borderId="0"/>
    <xf numFmtId="44" fontId="9" fillId="0" borderId="0">
      <alignment vertical="top" wrapText="1"/>
    </xf>
  </cellStyleXfs>
  <cellXfs count="60">
    <xf numFmtId="4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right" wrapText="1"/>
    </xf>
    <xf numFmtId="0" fontId="9" fillId="0" borderId="5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right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1" fillId="0" borderId="9" xfId="0" applyNumberFormat="1" applyFont="1" applyFill="1" applyBorder="1" applyAlignment="1">
      <alignment wrapText="1"/>
    </xf>
    <xf numFmtId="164" fontId="9" fillId="0" borderId="13" xfId="0" applyNumberFormat="1" applyFont="1" applyFill="1" applyBorder="1" applyAlignment="1">
      <alignment horizontal="right" wrapText="1"/>
    </xf>
    <xf numFmtId="164" fontId="9" fillId="0" borderId="12" xfId="0" applyNumberFormat="1" applyFont="1" applyFill="1" applyBorder="1" applyAlignment="1">
      <alignment horizontal="right" wrapText="1"/>
    </xf>
    <xf numFmtId="164" fontId="9" fillId="0" borderId="16" xfId="0" applyNumberFormat="1" applyFont="1" applyFill="1" applyBorder="1" applyAlignment="1">
      <alignment horizontal="right" wrapText="1"/>
    </xf>
    <xf numFmtId="44" fontId="0" fillId="0" borderId="0" xfId="0" applyNumberFormat="1" applyFont="1" applyFill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164" fontId="1" fillId="0" borderId="11" xfId="0" applyNumberFormat="1" applyFont="1" applyFill="1" applyBorder="1" applyAlignment="1">
      <alignment wrapText="1"/>
    </xf>
    <xf numFmtId="164" fontId="1" fillId="0" borderId="20" xfId="0" applyNumberFormat="1" applyFont="1" applyFill="1" applyBorder="1" applyAlignment="1">
      <alignment horizontal="right" wrapText="1"/>
    </xf>
    <xf numFmtId="164" fontId="1" fillId="0" borderId="18" xfId="0" applyNumberFormat="1" applyFont="1" applyFill="1" applyBorder="1" applyAlignment="1">
      <alignment horizontal="right" wrapText="1"/>
    </xf>
    <xf numFmtId="164" fontId="1" fillId="0" borderId="21" xfId="0" applyNumberFormat="1" applyFont="1" applyFill="1" applyBorder="1" applyAlignment="1">
      <alignment horizontal="right" wrapText="1"/>
    </xf>
    <xf numFmtId="164" fontId="8" fillId="0" borderId="23" xfId="0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12" xfId="0" applyNumberFormat="1" applyFont="1" applyFill="1" applyBorder="1" applyAlignment="1">
      <alignment horizontal="right" wrapText="1"/>
    </xf>
    <xf numFmtId="164" fontId="0" fillId="0" borderId="17" xfId="0" applyNumberFormat="1" applyFont="1" applyFill="1" applyBorder="1" applyAlignment="1">
      <alignment horizontal="right" wrapText="1"/>
    </xf>
    <xf numFmtId="164" fontId="1" fillId="0" borderId="9" xfId="0" applyNumberFormat="1" applyFont="1" applyFill="1" applyBorder="1" applyAlignment="1">
      <alignment horizontal="right" wrapText="1"/>
    </xf>
    <xf numFmtId="164" fontId="1" fillId="0" borderId="14" xfId="0" applyNumberFormat="1" applyFont="1" applyFill="1" applyBorder="1" applyAlignment="1">
      <alignment horizontal="right" wrapText="1"/>
    </xf>
    <xf numFmtId="164" fontId="1" fillId="0" borderId="17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22" xfId="0" applyNumberFormat="1" applyFont="1" applyFill="1" applyBorder="1" applyAlignment="1">
      <alignment horizontal="right" wrapText="1"/>
    </xf>
    <xf numFmtId="164" fontId="8" fillId="0" borderId="15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right" wrapText="1"/>
    </xf>
    <xf numFmtId="164" fontId="1" fillId="0" borderId="13" xfId="0" applyNumberFormat="1" applyFont="1" applyFill="1" applyBorder="1" applyAlignment="1">
      <alignment horizontal="right" wrapText="1"/>
    </xf>
    <xf numFmtId="164" fontId="8" fillId="0" borderId="7" xfId="0" applyNumberFormat="1" applyFont="1" applyFill="1" applyBorder="1" applyAlignment="1">
      <alignment wrapText="1"/>
    </xf>
    <xf numFmtId="44" fontId="0" fillId="0" borderId="0" xfId="0" applyNumberFormat="1" applyFont="1" applyFill="1" applyAlignment="1">
      <alignment vertical="top" wrapText="1"/>
    </xf>
    <xf numFmtId="0" fontId="9" fillId="0" borderId="1" xfId="2" applyNumberFormat="1" applyFont="1" applyFill="1" applyBorder="1" applyAlignment="1">
      <alignment wrapText="1"/>
    </xf>
    <xf numFmtId="0" fontId="9" fillId="0" borderId="1" xfId="2" applyNumberFormat="1" applyFont="1" applyFill="1" applyBorder="1" applyAlignment="1">
      <alignment wrapText="1"/>
    </xf>
    <xf numFmtId="0" fontId="9" fillId="0" borderId="1" xfId="2" applyNumberFormat="1" applyFont="1" applyFill="1" applyBorder="1" applyAlignment="1">
      <alignment horizontal="center" wrapText="1"/>
    </xf>
    <xf numFmtId="0" fontId="9" fillId="0" borderId="1" xfId="2" applyNumberFormat="1" applyFont="1" applyFill="1" applyBorder="1" applyAlignment="1">
      <alignment wrapText="1"/>
    </xf>
    <xf numFmtId="0" fontId="9" fillId="0" borderId="1" xfId="2" applyNumberFormat="1" applyFont="1" applyFill="1" applyBorder="1" applyAlignment="1">
      <alignment horizontal="center" wrapText="1"/>
    </xf>
    <xf numFmtId="4" fontId="9" fillId="0" borderId="1" xfId="2" applyNumberFormat="1" applyFont="1" applyFill="1" applyBorder="1" applyAlignment="1">
      <alignment horizontal="right" wrapText="1"/>
    </xf>
    <xf numFmtId="164" fontId="0" fillId="0" borderId="13" xfId="0" applyNumberFormat="1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0" fontId="3" fillId="0" borderId="0" xfId="1" applyFont="1" applyFill="1" applyAlignment="1">
      <alignment horizontal="justify" vertical="top" wrapText="1"/>
    </xf>
    <xf numFmtId="44" fontId="4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vertical="top" wrapText="1"/>
    </xf>
    <xf numFmtId="44" fontId="9" fillId="0" borderId="0" xfId="0" applyNumberFormat="1" applyFont="1" applyFill="1" applyAlignment="1">
      <alignment vertical="top" wrapText="1"/>
    </xf>
    <xf numFmtId="164" fontId="9" fillId="0" borderId="17" xfId="0" applyNumberFormat="1" applyFont="1" applyFill="1" applyBorder="1" applyAlignment="1">
      <alignment horizontal="right" wrapText="1"/>
    </xf>
    <xf numFmtId="0" fontId="5" fillId="0" borderId="24" xfId="1" applyFont="1" applyFill="1" applyBorder="1" applyAlignment="1">
      <alignment horizontal="right" wrapText="1"/>
    </xf>
    <xf numFmtId="44" fontId="0" fillId="0" borderId="24" xfId="0" applyNumberFormat="1" applyFont="1" applyFill="1" applyBorder="1" applyAlignment="1">
      <alignment vertical="top" wrapText="1"/>
    </xf>
    <xf numFmtId="165" fontId="0" fillId="0" borderId="0" xfId="0" applyNumberFormat="1" applyFont="1" applyFill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zoomScale="120" zoomScaleNormal="100" zoomScaleSheetLayoutView="120" workbookViewId="0">
      <selection activeCell="A2" sqref="A2:K2"/>
    </sheetView>
  </sheetViews>
  <sheetFormatPr defaultRowHeight="12.75" x14ac:dyDescent="0.2"/>
  <cols>
    <col min="1" max="1" width="65.5" customWidth="1"/>
    <col min="2" max="2" width="18" customWidth="1"/>
    <col min="3" max="3" width="16.33203125" customWidth="1"/>
    <col min="4" max="4" width="16" customWidth="1"/>
    <col min="5" max="5" width="10.1640625" customWidth="1"/>
    <col min="6" max="6" width="15.33203125" customWidth="1"/>
    <col min="7" max="7" width="10.1640625" customWidth="1"/>
    <col min="8" max="8" width="15.6640625" customWidth="1"/>
    <col min="9" max="9" width="9.1640625" customWidth="1"/>
    <col min="10" max="10" width="15.33203125" customWidth="1"/>
    <col min="11" max="11" width="9.33203125" customWidth="1"/>
  </cols>
  <sheetData>
    <row r="1" spans="1:11" ht="11.25" customHeight="1" x14ac:dyDescent="0.2">
      <c r="C1" s="52"/>
      <c r="D1" s="52"/>
      <c r="E1" s="52"/>
      <c r="F1" s="52"/>
      <c r="G1" s="52"/>
      <c r="H1" s="52"/>
      <c r="I1" s="52"/>
      <c r="J1" s="52"/>
    </row>
    <row r="2" spans="1:11" ht="39.75" customHeight="1" x14ac:dyDescent="0.2">
      <c r="A2" s="53" t="s">
        <v>122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7.25" customHeight="1" thickBot="1" x14ac:dyDescent="0.3">
      <c r="A3" t="s">
        <v>0</v>
      </c>
      <c r="J3" s="57" t="s">
        <v>95</v>
      </c>
      <c r="K3" s="58"/>
    </row>
    <row r="4" spans="1:11" ht="63" customHeight="1" thickBot="1" x14ac:dyDescent="0.25">
      <c r="A4" s="2" t="s">
        <v>1</v>
      </c>
      <c r="B4" s="3" t="s">
        <v>2</v>
      </c>
      <c r="C4" s="4" t="s">
        <v>105</v>
      </c>
      <c r="D4" s="4" t="s">
        <v>106</v>
      </c>
      <c r="E4" s="4" t="s">
        <v>96</v>
      </c>
      <c r="F4" s="4" t="s">
        <v>87</v>
      </c>
      <c r="G4" s="4" t="s">
        <v>97</v>
      </c>
      <c r="H4" s="4" t="s">
        <v>107</v>
      </c>
      <c r="I4" s="5" t="s">
        <v>98</v>
      </c>
      <c r="J4" s="5" t="s">
        <v>108</v>
      </c>
      <c r="K4" s="5" t="s">
        <v>109</v>
      </c>
    </row>
    <row r="5" spans="1:11" ht="28.9" customHeight="1" x14ac:dyDescent="0.2">
      <c r="A5" s="8" t="s">
        <v>3</v>
      </c>
      <c r="B5" s="9" t="s">
        <v>4</v>
      </c>
      <c r="C5" s="50">
        <v>5750365.4000000004</v>
      </c>
      <c r="D5" s="29">
        <v>10039184.699999999</v>
      </c>
      <c r="E5" s="29">
        <f>D5/C5%</f>
        <v>174.58342212479226</v>
      </c>
      <c r="F5" s="29">
        <v>10366200.800000001</v>
      </c>
      <c r="G5" s="29">
        <f>F5/D5%</f>
        <v>103.25739698762591</v>
      </c>
      <c r="H5" s="19">
        <v>9450605.0999999996</v>
      </c>
      <c r="I5" s="19">
        <f>H5/F5%</f>
        <v>91.167490214930041</v>
      </c>
      <c r="J5" s="21">
        <v>9291125.6999999993</v>
      </c>
      <c r="K5" s="33">
        <f>J5/H5%</f>
        <v>98.312495355456122</v>
      </c>
    </row>
    <row r="6" spans="1:11" s="22" customFormat="1" ht="28.9" customHeight="1" x14ac:dyDescent="0.2">
      <c r="A6" s="8" t="s">
        <v>121</v>
      </c>
      <c r="B6" s="9" t="s">
        <v>101</v>
      </c>
      <c r="C6" s="50">
        <v>12561933.6</v>
      </c>
      <c r="D6" s="29">
        <v>0</v>
      </c>
      <c r="E6" s="29">
        <f t="shared" ref="E6:E59" si="0">D6/C6%</f>
        <v>0</v>
      </c>
      <c r="F6" s="29">
        <v>0</v>
      </c>
      <c r="G6" s="29">
        <v>0</v>
      </c>
      <c r="H6" s="19">
        <v>0</v>
      </c>
      <c r="I6" s="19">
        <v>0</v>
      </c>
      <c r="J6" s="21">
        <v>0</v>
      </c>
      <c r="K6" s="33">
        <v>0</v>
      </c>
    </row>
    <row r="7" spans="1:11" ht="28.9" customHeight="1" x14ac:dyDescent="0.2">
      <c r="A7" s="8" t="s">
        <v>5</v>
      </c>
      <c r="B7" s="9" t="s">
        <v>6</v>
      </c>
      <c r="C7" s="51">
        <v>5573186.4000000004</v>
      </c>
      <c r="D7" s="30">
        <v>6191218.5</v>
      </c>
      <c r="E7" s="29">
        <f t="shared" si="0"/>
        <v>111.0893850598645</v>
      </c>
      <c r="F7" s="30">
        <v>6455736.9000000004</v>
      </c>
      <c r="G7" s="29">
        <f t="shared" ref="G7:G60" si="1">F7/D7%</f>
        <v>104.27247721914516</v>
      </c>
      <c r="H7" s="15">
        <v>6487758.5</v>
      </c>
      <c r="I7" s="19">
        <f t="shared" ref="I7:I60" si="2">H7/F7%</f>
        <v>100.49601773579093</v>
      </c>
      <c r="J7" s="20">
        <v>6508044</v>
      </c>
      <c r="K7" s="33">
        <f t="shared" ref="K7:K60" si="3">J7/H7%</f>
        <v>100.31267347574668</v>
      </c>
    </row>
    <row r="8" spans="1:11" ht="28.5" customHeight="1" x14ac:dyDescent="0.2">
      <c r="A8" s="8" t="s">
        <v>7</v>
      </c>
      <c r="B8" s="9" t="s">
        <v>8</v>
      </c>
      <c r="C8" s="51">
        <v>21997.8</v>
      </c>
      <c r="D8" s="30">
        <v>188871</v>
      </c>
      <c r="E8" s="29">
        <f t="shared" si="0"/>
        <v>858.59040449499503</v>
      </c>
      <c r="F8" s="30">
        <v>192966</v>
      </c>
      <c r="G8" s="29">
        <f t="shared" si="1"/>
        <v>102.16814651269914</v>
      </c>
      <c r="H8" s="15">
        <v>190270.3</v>
      </c>
      <c r="I8" s="19">
        <f t="shared" si="2"/>
        <v>98.603018148274813</v>
      </c>
      <c r="J8" s="20">
        <v>173631.1</v>
      </c>
      <c r="K8" s="33">
        <f t="shared" si="3"/>
        <v>91.254967275502281</v>
      </c>
    </row>
    <row r="9" spans="1:11" ht="41.25" customHeight="1" x14ac:dyDescent="0.2">
      <c r="A9" s="8" t="s">
        <v>9</v>
      </c>
      <c r="B9" s="9" t="s">
        <v>10</v>
      </c>
      <c r="C9" s="51">
        <v>2691311.4</v>
      </c>
      <c r="D9" s="30">
        <v>2755011.9</v>
      </c>
      <c r="E9" s="29">
        <f t="shared" si="0"/>
        <v>102.36689444409889</v>
      </c>
      <c r="F9" s="30">
        <v>4325357.4000000004</v>
      </c>
      <c r="G9" s="29">
        <f t="shared" si="1"/>
        <v>156.99959045548951</v>
      </c>
      <c r="H9" s="15">
        <v>2054211.4</v>
      </c>
      <c r="I9" s="19">
        <f t="shared" si="2"/>
        <v>47.492292775621266</v>
      </c>
      <c r="J9" s="20">
        <v>1689772.1</v>
      </c>
      <c r="K9" s="33">
        <f t="shared" si="3"/>
        <v>82.258919408197244</v>
      </c>
    </row>
    <row r="10" spans="1:11" ht="45" customHeight="1" x14ac:dyDescent="0.2">
      <c r="A10" s="8" t="s">
        <v>11</v>
      </c>
      <c r="B10" s="9" t="s">
        <v>12</v>
      </c>
      <c r="C10" s="51">
        <v>500</v>
      </c>
      <c r="D10" s="30">
        <v>500</v>
      </c>
      <c r="E10" s="29">
        <f t="shared" si="0"/>
        <v>100</v>
      </c>
      <c r="F10" s="30">
        <v>500</v>
      </c>
      <c r="G10" s="29">
        <f t="shared" si="1"/>
        <v>100</v>
      </c>
      <c r="H10" s="15">
        <v>500</v>
      </c>
      <c r="I10" s="19">
        <f t="shared" si="2"/>
        <v>100</v>
      </c>
      <c r="J10" s="20">
        <v>500</v>
      </c>
      <c r="K10" s="33">
        <f t="shared" si="3"/>
        <v>100</v>
      </c>
    </row>
    <row r="11" spans="1:11" ht="28.5" customHeight="1" x14ac:dyDescent="0.2">
      <c r="A11" s="8" t="s">
        <v>13</v>
      </c>
      <c r="B11" s="9" t="s">
        <v>14</v>
      </c>
      <c r="C11" s="51">
        <v>252220.7</v>
      </c>
      <c r="D11" s="30">
        <v>471299.4</v>
      </c>
      <c r="E11" s="29">
        <f t="shared" si="0"/>
        <v>186.85992069643765</v>
      </c>
      <c r="F11" s="30">
        <v>344645.8</v>
      </c>
      <c r="G11" s="29">
        <f t="shared" si="1"/>
        <v>73.126721570195073</v>
      </c>
      <c r="H11" s="15">
        <v>347994.4</v>
      </c>
      <c r="I11" s="19">
        <f t="shared" si="2"/>
        <v>100.97160621136251</v>
      </c>
      <c r="J11" s="20">
        <v>348404.9</v>
      </c>
      <c r="K11" s="33">
        <f t="shared" si="3"/>
        <v>100.11796166834868</v>
      </c>
    </row>
    <row r="12" spans="1:11" s="43" customFormat="1" ht="28.5" customHeight="1" x14ac:dyDescent="0.2">
      <c r="A12" s="8" t="s">
        <v>111</v>
      </c>
      <c r="B12" s="9" t="s">
        <v>110</v>
      </c>
      <c r="C12" s="51">
        <v>0</v>
      </c>
      <c r="D12" s="30">
        <v>0</v>
      </c>
      <c r="E12" s="29">
        <v>0</v>
      </c>
      <c r="F12" s="30">
        <v>60</v>
      </c>
      <c r="G12" s="29">
        <v>0</v>
      </c>
      <c r="H12" s="15">
        <v>60</v>
      </c>
      <c r="I12" s="19">
        <f t="shared" si="2"/>
        <v>100</v>
      </c>
      <c r="J12" s="20">
        <v>60</v>
      </c>
      <c r="K12" s="33">
        <f t="shared" si="3"/>
        <v>100</v>
      </c>
    </row>
    <row r="13" spans="1:11" ht="28.9" customHeight="1" x14ac:dyDescent="0.2">
      <c r="A13" s="8" t="s">
        <v>15</v>
      </c>
      <c r="B13" s="9" t="s">
        <v>16</v>
      </c>
      <c r="C13" s="51">
        <v>295244</v>
      </c>
      <c r="D13" s="30">
        <v>297435</v>
      </c>
      <c r="E13" s="29">
        <f t="shared" si="0"/>
        <v>100.74209806126458</v>
      </c>
      <c r="F13" s="30">
        <v>353321</v>
      </c>
      <c r="G13" s="29">
        <f t="shared" si="1"/>
        <v>118.78931531258931</v>
      </c>
      <c r="H13" s="15">
        <v>353321</v>
      </c>
      <c r="I13" s="19">
        <f t="shared" si="2"/>
        <v>100</v>
      </c>
      <c r="J13" s="20">
        <v>303321</v>
      </c>
      <c r="K13" s="33">
        <f t="shared" si="3"/>
        <v>85.84856263850719</v>
      </c>
    </row>
    <row r="14" spans="1:11" ht="30" customHeight="1" x14ac:dyDescent="0.2">
      <c r="A14" s="8" t="s">
        <v>17</v>
      </c>
      <c r="B14" s="9" t="s">
        <v>18</v>
      </c>
      <c r="C14" s="51">
        <v>1091650.3999999999</v>
      </c>
      <c r="D14" s="30">
        <v>1554008.5</v>
      </c>
      <c r="E14" s="29">
        <f t="shared" si="0"/>
        <v>142.35404484805758</v>
      </c>
      <c r="F14" s="30">
        <v>1244474.2</v>
      </c>
      <c r="G14" s="29">
        <f t="shared" si="1"/>
        <v>80.081556825461377</v>
      </c>
      <c r="H14" s="15">
        <v>1277640.7</v>
      </c>
      <c r="I14" s="19">
        <f t="shared" si="2"/>
        <v>102.66510145409201</v>
      </c>
      <c r="J14" s="20">
        <v>1355146.9</v>
      </c>
      <c r="K14" s="33">
        <f t="shared" si="3"/>
        <v>106.06635339653785</v>
      </c>
    </row>
    <row r="15" spans="1:11" ht="28.9" customHeight="1" x14ac:dyDescent="0.2">
      <c r="A15" s="8" t="s">
        <v>19</v>
      </c>
      <c r="B15" s="9" t="s">
        <v>20</v>
      </c>
      <c r="C15" s="51">
        <v>187300.8</v>
      </c>
      <c r="D15" s="30">
        <v>161350.20000000001</v>
      </c>
      <c r="E15" s="29">
        <f t="shared" si="0"/>
        <v>86.144960405935279</v>
      </c>
      <c r="F15" s="30">
        <v>669391.4</v>
      </c>
      <c r="G15" s="29">
        <f t="shared" si="1"/>
        <v>414.8686521615715</v>
      </c>
      <c r="H15" s="15">
        <v>656870.30000000005</v>
      </c>
      <c r="I15" s="19">
        <f t="shared" si="2"/>
        <v>98.129480002282662</v>
      </c>
      <c r="J15" s="20">
        <v>656870.30000000005</v>
      </c>
      <c r="K15" s="33">
        <f t="shared" si="3"/>
        <v>100</v>
      </c>
    </row>
    <row r="16" spans="1:11" ht="28.9" customHeight="1" x14ac:dyDescent="0.2">
      <c r="A16" s="8" t="s">
        <v>21</v>
      </c>
      <c r="B16" s="9" t="s">
        <v>22</v>
      </c>
      <c r="C16" s="51">
        <v>1904931.9</v>
      </c>
      <c r="D16" s="30">
        <v>1864367.8</v>
      </c>
      <c r="E16" s="29">
        <f t="shared" si="0"/>
        <v>97.87057479587591</v>
      </c>
      <c r="F16" s="30">
        <v>3802698.5</v>
      </c>
      <c r="G16" s="29">
        <f t="shared" si="1"/>
        <v>203.96718394299666</v>
      </c>
      <c r="H16" s="15">
        <v>1419300.7</v>
      </c>
      <c r="I16" s="19">
        <f t="shared" si="2"/>
        <v>37.32351381525514</v>
      </c>
      <c r="J16" s="20">
        <v>1351057</v>
      </c>
      <c r="K16" s="33">
        <f t="shared" si="3"/>
        <v>95.191737733941792</v>
      </c>
    </row>
    <row r="17" spans="1:11" ht="28.9" customHeight="1" x14ac:dyDescent="0.2">
      <c r="A17" s="8" t="s">
        <v>23</v>
      </c>
      <c r="B17" s="9" t="s">
        <v>24</v>
      </c>
      <c r="C17" s="51">
        <v>2878078.1</v>
      </c>
      <c r="D17" s="30">
        <v>3099208</v>
      </c>
      <c r="E17" s="29">
        <f t="shared" si="0"/>
        <v>107.68324876242933</v>
      </c>
      <c r="F17" s="30">
        <v>3739651.8</v>
      </c>
      <c r="G17" s="29">
        <f t="shared" si="1"/>
        <v>120.66475693144828</v>
      </c>
      <c r="H17" s="15">
        <v>3712176</v>
      </c>
      <c r="I17" s="19">
        <f t="shared" si="2"/>
        <v>99.265284537988279</v>
      </c>
      <c r="J17" s="20">
        <v>3438937.9</v>
      </c>
      <c r="K17" s="33">
        <f t="shared" si="3"/>
        <v>92.639408799582768</v>
      </c>
    </row>
    <row r="18" spans="1:11" ht="28.9" customHeight="1" x14ac:dyDescent="0.2">
      <c r="A18" s="8" t="s">
        <v>25</v>
      </c>
      <c r="B18" s="9" t="s">
        <v>26</v>
      </c>
      <c r="C18" s="51">
        <v>0</v>
      </c>
      <c r="D18" s="30">
        <v>11898015.4</v>
      </c>
      <c r="E18" s="29">
        <v>0</v>
      </c>
      <c r="F18" s="30">
        <v>14169134</v>
      </c>
      <c r="G18" s="29">
        <f t="shared" si="1"/>
        <v>119.08821365284162</v>
      </c>
      <c r="H18" s="15">
        <v>11524132</v>
      </c>
      <c r="I18" s="19">
        <f t="shared" si="2"/>
        <v>81.332648840783079</v>
      </c>
      <c r="J18" s="20">
        <v>11173793.199999999</v>
      </c>
      <c r="K18" s="33">
        <f t="shared" si="3"/>
        <v>96.959954988367002</v>
      </c>
    </row>
    <row r="19" spans="1:11" ht="28.9" customHeight="1" x14ac:dyDescent="0.2">
      <c r="A19" s="8" t="s">
        <v>86</v>
      </c>
      <c r="B19" s="9" t="s">
        <v>27</v>
      </c>
      <c r="C19" s="51">
        <v>0</v>
      </c>
      <c r="D19" s="30">
        <v>1438939.3</v>
      </c>
      <c r="E19" s="29">
        <v>0</v>
      </c>
      <c r="F19" s="30">
        <v>1522283.6</v>
      </c>
      <c r="G19" s="29">
        <f t="shared" si="1"/>
        <v>105.79206503012324</v>
      </c>
      <c r="H19" s="15">
        <v>1460746.3</v>
      </c>
      <c r="I19" s="19">
        <f t="shared" si="2"/>
        <v>95.957566645268983</v>
      </c>
      <c r="J19" s="20">
        <v>1448084</v>
      </c>
      <c r="K19" s="33">
        <f t="shared" si="3"/>
        <v>99.133162274653714</v>
      </c>
    </row>
    <row r="20" spans="1:11" ht="54.75" customHeight="1" x14ac:dyDescent="0.2">
      <c r="A20" s="8" t="s">
        <v>28</v>
      </c>
      <c r="B20" s="9" t="s">
        <v>29</v>
      </c>
      <c r="C20" s="51">
        <v>0</v>
      </c>
      <c r="D20" s="30">
        <v>376869.3</v>
      </c>
      <c r="E20" s="29">
        <v>0</v>
      </c>
      <c r="F20" s="30">
        <v>357288.9</v>
      </c>
      <c r="G20" s="29">
        <f t="shared" si="1"/>
        <v>94.804458734102255</v>
      </c>
      <c r="H20" s="15">
        <v>672787</v>
      </c>
      <c r="I20" s="19">
        <f t="shared" si="2"/>
        <v>188.30335899044161</v>
      </c>
      <c r="J20" s="20">
        <v>357288.9</v>
      </c>
      <c r="K20" s="33">
        <f t="shared" si="3"/>
        <v>53.105797228543359</v>
      </c>
    </row>
    <row r="21" spans="1:11" ht="29.25" customHeight="1" x14ac:dyDescent="0.2">
      <c r="A21" s="8" t="s">
        <v>30</v>
      </c>
      <c r="B21" s="9" t="s">
        <v>31</v>
      </c>
      <c r="C21" s="51">
        <v>2042.4</v>
      </c>
      <c r="D21" s="30">
        <v>9548.2000000000007</v>
      </c>
      <c r="E21" s="29">
        <f t="shared" si="0"/>
        <v>467.49902075989036</v>
      </c>
      <c r="F21" s="30">
        <v>9601.2999999999993</v>
      </c>
      <c r="G21" s="29">
        <f t="shared" si="1"/>
        <v>100.5561257619237</v>
      </c>
      <c r="H21" s="15">
        <v>9601.2999999999993</v>
      </c>
      <c r="I21" s="19">
        <f t="shared" si="2"/>
        <v>100</v>
      </c>
      <c r="J21" s="20">
        <v>9601.2999999999993</v>
      </c>
      <c r="K21" s="33">
        <f t="shared" si="3"/>
        <v>100</v>
      </c>
    </row>
    <row r="22" spans="1:11" ht="42" customHeight="1" x14ac:dyDescent="0.2">
      <c r="A22" s="8" t="s">
        <v>32</v>
      </c>
      <c r="B22" s="9" t="s">
        <v>33</v>
      </c>
      <c r="C22" s="51">
        <v>650701.1</v>
      </c>
      <c r="D22" s="30">
        <v>731777.7</v>
      </c>
      <c r="E22" s="29">
        <f t="shared" si="0"/>
        <v>112.45988365472257</v>
      </c>
      <c r="F22" s="30">
        <v>752259.4</v>
      </c>
      <c r="G22" s="29">
        <f t="shared" si="1"/>
        <v>102.79889644081804</v>
      </c>
      <c r="H22" s="15">
        <v>742157.1</v>
      </c>
      <c r="I22" s="19">
        <f t="shared" si="2"/>
        <v>98.657072281183858</v>
      </c>
      <c r="J22" s="20">
        <v>736167.1</v>
      </c>
      <c r="K22" s="33">
        <f t="shared" si="3"/>
        <v>99.192893256697261</v>
      </c>
    </row>
    <row r="23" spans="1:11" ht="28.5" customHeight="1" x14ac:dyDescent="0.2">
      <c r="A23" s="8" t="s">
        <v>34</v>
      </c>
      <c r="B23" s="9" t="s">
        <v>35</v>
      </c>
      <c r="C23" s="51">
        <v>7061049.7999999998</v>
      </c>
      <c r="D23" s="30">
        <v>10690429.6</v>
      </c>
      <c r="E23" s="29">
        <f t="shared" si="0"/>
        <v>151.40000287209418</v>
      </c>
      <c r="F23" s="30">
        <v>6387499.7999999998</v>
      </c>
      <c r="G23" s="29">
        <f t="shared" si="1"/>
        <v>59.749701733221272</v>
      </c>
      <c r="H23" s="15">
        <v>5561891.7000000002</v>
      </c>
      <c r="I23" s="19">
        <f t="shared" si="2"/>
        <v>87.07462816672026</v>
      </c>
      <c r="J23" s="20">
        <v>5312194.8</v>
      </c>
      <c r="K23" s="33">
        <f t="shared" si="3"/>
        <v>95.510576014991443</v>
      </c>
    </row>
    <row r="24" spans="1:11" ht="43.35" customHeight="1" x14ac:dyDescent="0.2">
      <c r="A24" s="8" t="s">
        <v>36</v>
      </c>
      <c r="B24" s="9" t="s">
        <v>37</v>
      </c>
      <c r="C24" s="51">
        <v>3741322.1</v>
      </c>
      <c r="D24" s="30">
        <v>2474642.2000000002</v>
      </c>
      <c r="E24" s="29">
        <f t="shared" si="0"/>
        <v>66.143521831493743</v>
      </c>
      <c r="F24" s="30">
        <v>1403008.7</v>
      </c>
      <c r="G24" s="29">
        <f t="shared" si="1"/>
        <v>56.695416412118078</v>
      </c>
      <c r="H24" s="15">
        <v>1402578.9</v>
      </c>
      <c r="I24" s="19">
        <f t="shared" si="2"/>
        <v>99.969365835008716</v>
      </c>
      <c r="J24" s="20">
        <v>1458565.7</v>
      </c>
      <c r="K24" s="33">
        <f t="shared" si="3"/>
        <v>103.99170413871191</v>
      </c>
    </row>
    <row r="25" spans="1:11" ht="30" customHeight="1" x14ac:dyDescent="0.2">
      <c r="A25" s="8" t="s">
        <v>38</v>
      </c>
      <c r="B25" s="9" t="s">
        <v>39</v>
      </c>
      <c r="C25" s="51">
        <v>31105.4</v>
      </c>
      <c r="D25" s="30">
        <v>187483.4</v>
      </c>
      <c r="E25" s="29">
        <f t="shared" si="0"/>
        <v>602.73585936846973</v>
      </c>
      <c r="F25" s="30">
        <v>150398</v>
      </c>
      <c r="G25" s="29">
        <f t="shared" si="1"/>
        <v>80.219368754780433</v>
      </c>
      <c r="H25" s="15">
        <v>131827.6</v>
      </c>
      <c r="I25" s="19">
        <f t="shared" si="2"/>
        <v>87.65249537892791</v>
      </c>
      <c r="J25" s="20">
        <v>187373.2</v>
      </c>
      <c r="K25" s="33">
        <f t="shared" si="3"/>
        <v>142.13503090399885</v>
      </c>
    </row>
    <row r="26" spans="1:11" ht="28.9" customHeight="1" x14ac:dyDescent="0.2">
      <c r="A26" s="8" t="s">
        <v>40</v>
      </c>
      <c r="B26" s="9" t="s">
        <v>41</v>
      </c>
      <c r="C26" s="51">
        <v>332558.7</v>
      </c>
      <c r="D26" s="30">
        <v>405228.3</v>
      </c>
      <c r="E26" s="29">
        <f t="shared" si="0"/>
        <v>121.85166107517259</v>
      </c>
      <c r="F26" s="30">
        <v>434897.5</v>
      </c>
      <c r="G26" s="29">
        <f t="shared" si="1"/>
        <v>107.32160118135876</v>
      </c>
      <c r="H26" s="15">
        <v>387705.2</v>
      </c>
      <c r="I26" s="19">
        <f t="shared" si="2"/>
        <v>89.148638472283693</v>
      </c>
      <c r="J26" s="20">
        <v>394415.8</v>
      </c>
      <c r="K26" s="33">
        <f t="shared" si="3"/>
        <v>101.73085117248878</v>
      </c>
    </row>
    <row r="27" spans="1:11" ht="30" customHeight="1" x14ac:dyDescent="0.2">
      <c r="A27" s="8" t="s">
        <v>42</v>
      </c>
      <c r="B27" s="9" t="s">
        <v>43</v>
      </c>
      <c r="C27" s="51">
        <v>422743.6</v>
      </c>
      <c r="D27" s="30">
        <v>464208</v>
      </c>
      <c r="E27" s="29">
        <f t="shared" si="0"/>
        <v>109.80840395927935</v>
      </c>
      <c r="F27" s="30">
        <v>554097.5</v>
      </c>
      <c r="G27" s="29">
        <f t="shared" si="1"/>
        <v>119.36405662978665</v>
      </c>
      <c r="H27" s="15">
        <v>554257.69999999995</v>
      </c>
      <c r="I27" s="19">
        <f t="shared" si="2"/>
        <v>100.02891187922701</v>
      </c>
      <c r="J27" s="20">
        <v>554257.69999999995</v>
      </c>
      <c r="K27" s="33">
        <f t="shared" si="3"/>
        <v>100</v>
      </c>
    </row>
    <row r="28" spans="1:11" ht="28.9" customHeight="1" x14ac:dyDescent="0.2">
      <c r="A28" s="8" t="s">
        <v>44</v>
      </c>
      <c r="B28" s="9" t="s">
        <v>45</v>
      </c>
      <c r="C28" s="51">
        <v>343566</v>
      </c>
      <c r="D28" s="30">
        <v>512593.3</v>
      </c>
      <c r="E28" s="29">
        <f t="shared" si="0"/>
        <v>149.19791248260887</v>
      </c>
      <c r="F28" s="30">
        <v>140312.4</v>
      </c>
      <c r="G28" s="29">
        <f t="shared" si="1"/>
        <v>27.37304603864311</v>
      </c>
      <c r="H28" s="15">
        <v>140312.4</v>
      </c>
      <c r="I28" s="19">
        <f t="shared" si="2"/>
        <v>100</v>
      </c>
      <c r="J28" s="20">
        <v>140312.4</v>
      </c>
      <c r="K28" s="33">
        <f t="shared" si="3"/>
        <v>100</v>
      </c>
    </row>
    <row r="29" spans="1:11" ht="42.75" customHeight="1" x14ac:dyDescent="0.2">
      <c r="A29" s="8" t="s">
        <v>46</v>
      </c>
      <c r="B29" s="9" t="s">
        <v>47</v>
      </c>
      <c r="C29" s="51">
        <v>6160.1</v>
      </c>
      <c r="D29" s="30">
        <v>3550</v>
      </c>
      <c r="E29" s="29">
        <f t="shared" si="0"/>
        <v>57.628934595217608</v>
      </c>
      <c r="F29" s="30">
        <v>9546.2000000000007</v>
      </c>
      <c r="G29" s="29">
        <f t="shared" si="1"/>
        <v>268.90704225352113</v>
      </c>
      <c r="H29" s="15">
        <v>7250</v>
      </c>
      <c r="I29" s="19">
        <f t="shared" si="2"/>
        <v>75.946449896293814</v>
      </c>
      <c r="J29" s="20">
        <v>5550</v>
      </c>
      <c r="K29" s="33">
        <f t="shared" si="3"/>
        <v>76.551724137931032</v>
      </c>
    </row>
    <row r="30" spans="1:11" ht="33" customHeight="1" x14ac:dyDescent="0.2">
      <c r="A30" s="8" t="s">
        <v>48</v>
      </c>
      <c r="B30" s="9" t="s">
        <v>49</v>
      </c>
      <c r="C30" s="51">
        <v>498047.4</v>
      </c>
      <c r="D30" s="30">
        <v>303689.5</v>
      </c>
      <c r="E30" s="29">
        <f t="shared" si="0"/>
        <v>60.976023567234762</v>
      </c>
      <c r="F30" s="30">
        <v>219244.9</v>
      </c>
      <c r="G30" s="29">
        <f t="shared" si="1"/>
        <v>72.19377028181745</v>
      </c>
      <c r="H30" s="15">
        <v>269056.8</v>
      </c>
      <c r="I30" s="19">
        <f t="shared" si="2"/>
        <v>122.71975311626404</v>
      </c>
      <c r="J30" s="20">
        <v>236458.5</v>
      </c>
      <c r="K30" s="33">
        <f t="shared" si="3"/>
        <v>87.884231136325127</v>
      </c>
    </row>
    <row r="31" spans="1:11" ht="32.25" customHeight="1" x14ac:dyDescent="0.2">
      <c r="A31" s="8" t="s">
        <v>50</v>
      </c>
      <c r="B31" s="9" t="s">
        <v>51</v>
      </c>
      <c r="C31" s="51">
        <v>50055.8</v>
      </c>
      <c r="D31" s="30">
        <v>45824.1</v>
      </c>
      <c r="E31" s="29">
        <f t="shared" si="0"/>
        <v>91.546034625358089</v>
      </c>
      <c r="F31" s="30">
        <v>71364.600000000006</v>
      </c>
      <c r="G31" s="29">
        <f t="shared" si="1"/>
        <v>155.73595553431494</v>
      </c>
      <c r="H31" s="15">
        <v>71364.600000000006</v>
      </c>
      <c r="I31" s="19">
        <f t="shared" si="2"/>
        <v>100</v>
      </c>
      <c r="J31" s="20">
        <v>71364.600000000006</v>
      </c>
      <c r="K31" s="33">
        <f t="shared" si="3"/>
        <v>100</v>
      </c>
    </row>
    <row r="32" spans="1:11" ht="30.75" customHeight="1" x14ac:dyDescent="0.2">
      <c r="A32" s="8" t="s">
        <v>52</v>
      </c>
      <c r="B32" s="9" t="s">
        <v>53</v>
      </c>
      <c r="C32" s="51">
        <v>244991.1</v>
      </c>
      <c r="D32" s="30">
        <v>1483200.4</v>
      </c>
      <c r="E32" s="29">
        <f t="shared" si="0"/>
        <v>605.40991080900483</v>
      </c>
      <c r="F32" s="30">
        <v>264625.59999999998</v>
      </c>
      <c r="G32" s="29">
        <f t="shared" si="1"/>
        <v>17.841527011454421</v>
      </c>
      <c r="H32" s="15">
        <v>267371.90000000002</v>
      </c>
      <c r="I32" s="19">
        <f t="shared" si="2"/>
        <v>101.03780586609913</v>
      </c>
      <c r="J32" s="20">
        <v>348617.9</v>
      </c>
      <c r="K32" s="33">
        <f t="shared" si="3"/>
        <v>130.38688807612169</v>
      </c>
    </row>
    <row r="33" spans="1:11" ht="33" customHeight="1" x14ac:dyDescent="0.2">
      <c r="A33" s="8" t="s">
        <v>54</v>
      </c>
      <c r="B33" s="9" t="s">
        <v>55</v>
      </c>
      <c r="C33" s="51">
        <v>2591698.5</v>
      </c>
      <c r="D33" s="30">
        <v>3344379.8</v>
      </c>
      <c r="E33" s="29">
        <f t="shared" si="0"/>
        <v>129.04200855153482</v>
      </c>
      <c r="F33" s="30">
        <v>3022012.2</v>
      </c>
      <c r="G33" s="29">
        <f t="shared" si="1"/>
        <v>90.360915348191028</v>
      </c>
      <c r="H33" s="15">
        <v>3082928.3</v>
      </c>
      <c r="I33" s="19">
        <f t="shared" si="2"/>
        <v>102.01574632954822</v>
      </c>
      <c r="J33" s="20">
        <v>3140352.9</v>
      </c>
      <c r="K33" s="33">
        <f t="shared" si="3"/>
        <v>101.86266414304868</v>
      </c>
    </row>
    <row r="34" spans="1:11" s="22" customFormat="1" ht="31.5" customHeight="1" x14ac:dyDescent="0.2">
      <c r="A34" s="8" t="s">
        <v>100</v>
      </c>
      <c r="B34" s="9" t="s">
        <v>99</v>
      </c>
      <c r="C34" s="51">
        <v>49994.5</v>
      </c>
      <c r="D34" s="30">
        <v>0</v>
      </c>
      <c r="E34" s="29">
        <f t="shared" si="0"/>
        <v>0</v>
      </c>
      <c r="F34" s="30">
        <v>0</v>
      </c>
      <c r="G34" s="29">
        <v>0</v>
      </c>
      <c r="H34" s="15">
        <v>0</v>
      </c>
      <c r="I34" s="19">
        <v>0</v>
      </c>
      <c r="J34" s="20">
        <v>0</v>
      </c>
      <c r="K34" s="33">
        <v>0</v>
      </c>
    </row>
    <row r="35" spans="1:11" ht="42" customHeight="1" x14ac:dyDescent="0.2">
      <c r="A35" s="8" t="s">
        <v>56</v>
      </c>
      <c r="B35" s="9" t="s">
        <v>57</v>
      </c>
      <c r="C35" s="51">
        <v>3547.7</v>
      </c>
      <c r="D35" s="30">
        <v>3160</v>
      </c>
      <c r="E35" s="29">
        <f t="shared" si="0"/>
        <v>89.071792992643125</v>
      </c>
      <c r="F35" s="30">
        <v>7400</v>
      </c>
      <c r="G35" s="29">
        <f t="shared" si="1"/>
        <v>234.17721518987341</v>
      </c>
      <c r="H35" s="15">
        <v>7300</v>
      </c>
      <c r="I35" s="19">
        <f t="shared" si="2"/>
        <v>98.648648648648646</v>
      </c>
      <c r="J35" s="20">
        <v>7300</v>
      </c>
      <c r="K35" s="33">
        <f t="shared" si="3"/>
        <v>100</v>
      </c>
    </row>
    <row r="36" spans="1:11" s="43" customFormat="1" ht="33.75" customHeight="1" x14ac:dyDescent="0.2">
      <c r="A36" s="8" t="s">
        <v>112</v>
      </c>
      <c r="B36" s="9" t="s">
        <v>91</v>
      </c>
      <c r="C36" s="51">
        <v>0</v>
      </c>
      <c r="D36" s="30">
        <v>0</v>
      </c>
      <c r="E36" s="29">
        <v>0</v>
      </c>
      <c r="F36" s="30">
        <v>70355.199999999997</v>
      </c>
      <c r="G36" s="29">
        <v>0</v>
      </c>
      <c r="H36" s="15">
        <v>120788.3</v>
      </c>
      <c r="I36" s="19">
        <f t="shared" si="2"/>
        <v>171.68354293641409</v>
      </c>
      <c r="J36" s="20">
        <v>161807.1</v>
      </c>
      <c r="K36" s="33">
        <f t="shared" si="3"/>
        <v>133.95924936438379</v>
      </c>
    </row>
    <row r="37" spans="1:11" ht="21" customHeight="1" x14ac:dyDescent="0.2">
      <c r="A37" s="10" t="s">
        <v>88</v>
      </c>
      <c r="B37" s="1"/>
      <c r="C37" s="16">
        <f>SUM(C5:C36)</f>
        <v>49238304.699999996</v>
      </c>
      <c r="D37" s="16">
        <f>SUM(D5:D36)</f>
        <v>60995993.499999993</v>
      </c>
      <c r="E37" s="41">
        <f t="shared" si="0"/>
        <v>123.87915033151009</v>
      </c>
      <c r="F37" s="31">
        <f>SUM(F5:F36)</f>
        <v>61040333.600000001</v>
      </c>
      <c r="G37" s="41">
        <f t="shared" si="1"/>
        <v>100.07269346305509</v>
      </c>
      <c r="H37" s="31">
        <f t="shared" ref="H37:J37" si="4">SUM(H5:H36)</f>
        <v>52364765.499999993</v>
      </c>
      <c r="I37" s="41">
        <f t="shared" si="2"/>
        <v>85.787154839533827</v>
      </c>
      <c r="J37" s="31">
        <f t="shared" si="4"/>
        <v>50860375.999999993</v>
      </c>
      <c r="K37" s="36">
        <f t="shared" si="3"/>
        <v>97.127095890460922</v>
      </c>
    </row>
    <row r="38" spans="1:11" ht="35.25" customHeight="1" x14ac:dyDescent="0.2">
      <c r="A38" s="8" t="s">
        <v>58</v>
      </c>
      <c r="B38" s="9" t="s">
        <v>59</v>
      </c>
      <c r="C38" s="51">
        <v>298906</v>
      </c>
      <c r="D38" s="30">
        <v>407734.4</v>
      </c>
      <c r="E38" s="29">
        <f t="shared" si="0"/>
        <v>136.40890447163991</v>
      </c>
      <c r="F38" s="30">
        <v>476948.7</v>
      </c>
      <c r="G38" s="29">
        <f t="shared" si="1"/>
        <v>116.97533982906519</v>
      </c>
      <c r="H38" s="15">
        <v>477116.7</v>
      </c>
      <c r="I38" s="19">
        <f t="shared" si="2"/>
        <v>100.03522391401843</v>
      </c>
      <c r="J38" s="20">
        <v>464816.7</v>
      </c>
      <c r="K38" s="33">
        <f t="shared" si="3"/>
        <v>97.422014362523882</v>
      </c>
    </row>
    <row r="39" spans="1:11" ht="33" customHeight="1" x14ac:dyDescent="0.2">
      <c r="A39" s="8" t="s">
        <v>60</v>
      </c>
      <c r="B39" s="9" t="s">
        <v>61</v>
      </c>
      <c r="C39" s="51">
        <v>6566758.5</v>
      </c>
      <c r="D39" s="30">
        <v>4168412.6</v>
      </c>
      <c r="E39" s="29">
        <f t="shared" si="0"/>
        <v>63.477476748992665</v>
      </c>
      <c r="F39" s="30">
        <v>3866315.6</v>
      </c>
      <c r="G39" s="29">
        <f t="shared" si="1"/>
        <v>92.752708788952418</v>
      </c>
      <c r="H39" s="15">
        <v>3382783.3</v>
      </c>
      <c r="I39" s="19">
        <f t="shared" si="2"/>
        <v>87.493718826264455</v>
      </c>
      <c r="J39" s="20">
        <v>2980416.7</v>
      </c>
      <c r="K39" s="33">
        <f t="shared" si="3"/>
        <v>88.105457420225534</v>
      </c>
    </row>
    <row r="40" spans="1:11" ht="19.5" customHeight="1" x14ac:dyDescent="0.2">
      <c r="A40" s="8" t="s">
        <v>62</v>
      </c>
      <c r="B40" s="9" t="s">
        <v>63</v>
      </c>
      <c r="C40" s="51">
        <v>12876.1</v>
      </c>
      <c r="D40" s="30">
        <v>12978.5</v>
      </c>
      <c r="E40" s="29">
        <f t="shared" si="0"/>
        <v>100.79527186026826</v>
      </c>
      <c r="F40" s="30">
        <v>13463.2</v>
      </c>
      <c r="G40" s="29">
        <f t="shared" si="1"/>
        <v>103.73463805524523</v>
      </c>
      <c r="H40" s="15">
        <v>13463.2</v>
      </c>
      <c r="I40" s="19">
        <f t="shared" si="2"/>
        <v>100</v>
      </c>
      <c r="J40" s="20">
        <v>13463.2</v>
      </c>
      <c r="K40" s="33">
        <f t="shared" si="3"/>
        <v>100</v>
      </c>
    </row>
    <row r="41" spans="1:11" ht="45.75" customHeight="1" x14ac:dyDescent="0.2">
      <c r="A41" s="8" t="s">
        <v>64</v>
      </c>
      <c r="B41" s="9" t="s">
        <v>65</v>
      </c>
      <c r="C41" s="51">
        <v>15152.4</v>
      </c>
      <c r="D41" s="30">
        <v>26802.7</v>
      </c>
      <c r="E41" s="29">
        <f t="shared" si="0"/>
        <v>176.8874897705974</v>
      </c>
      <c r="F41" s="30">
        <v>30475.599999999999</v>
      </c>
      <c r="G41" s="29">
        <f t="shared" si="1"/>
        <v>113.7034701727811</v>
      </c>
      <c r="H41" s="15">
        <v>30475.599999999999</v>
      </c>
      <c r="I41" s="19">
        <f t="shared" si="2"/>
        <v>100</v>
      </c>
      <c r="J41" s="20">
        <v>30475.599999999999</v>
      </c>
      <c r="K41" s="33">
        <f t="shared" si="3"/>
        <v>100</v>
      </c>
    </row>
    <row r="42" spans="1:11" ht="32.25" customHeight="1" x14ac:dyDescent="0.2">
      <c r="A42" s="8" t="s">
        <v>66</v>
      </c>
      <c r="B42" s="9" t="s">
        <v>67</v>
      </c>
      <c r="C42" s="51">
        <v>1978.8</v>
      </c>
      <c r="D42" s="30">
        <v>1978.8</v>
      </c>
      <c r="E42" s="29">
        <f t="shared" si="0"/>
        <v>100</v>
      </c>
      <c r="F42" s="30">
        <v>2200</v>
      </c>
      <c r="G42" s="29">
        <f t="shared" si="1"/>
        <v>111.17849201536285</v>
      </c>
      <c r="H42" s="15">
        <v>2000</v>
      </c>
      <c r="I42" s="19">
        <f t="shared" si="2"/>
        <v>90.909090909090907</v>
      </c>
      <c r="J42" s="20">
        <v>2000</v>
      </c>
      <c r="K42" s="33">
        <f t="shared" si="3"/>
        <v>100</v>
      </c>
    </row>
    <row r="43" spans="1:11" ht="30" customHeight="1" x14ac:dyDescent="0.2">
      <c r="A43" s="8" t="s">
        <v>68</v>
      </c>
      <c r="B43" s="9" t="s">
        <v>69</v>
      </c>
      <c r="C43" s="51">
        <v>9384.7000000000007</v>
      </c>
      <c r="D43" s="30">
        <v>9203.2000000000007</v>
      </c>
      <c r="E43" s="29">
        <f t="shared" si="0"/>
        <v>98.066001044252872</v>
      </c>
      <c r="F43" s="30">
        <v>9825.1</v>
      </c>
      <c r="G43" s="29">
        <f t="shared" si="1"/>
        <v>106.75743219749651</v>
      </c>
      <c r="H43" s="15">
        <v>9825.1</v>
      </c>
      <c r="I43" s="19">
        <f t="shared" si="2"/>
        <v>100</v>
      </c>
      <c r="J43" s="20">
        <v>9825.1</v>
      </c>
      <c r="K43" s="33">
        <f t="shared" si="3"/>
        <v>100</v>
      </c>
    </row>
    <row r="44" spans="1:11" ht="33" customHeight="1" x14ac:dyDescent="0.2">
      <c r="A44" s="8" t="s">
        <v>70</v>
      </c>
      <c r="B44" s="9" t="s">
        <v>71</v>
      </c>
      <c r="C44" s="51">
        <v>184750.8</v>
      </c>
      <c r="D44" s="30">
        <v>186743.2</v>
      </c>
      <c r="E44" s="29">
        <f t="shared" si="0"/>
        <v>101.07842564145868</v>
      </c>
      <c r="F44" s="30">
        <v>191808.1</v>
      </c>
      <c r="G44" s="29">
        <f t="shared" si="1"/>
        <v>102.71222727253254</v>
      </c>
      <c r="H44" s="15">
        <v>191808.1</v>
      </c>
      <c r="I44" s="19">
        <f t="shared" si="2"/>
        <v>100</v>
      </c>
      <c r="J44" s="20">
        <v>191808.1</v>
      </c>
      <c r="K44" s="33">
        <f t="shared" si="3"/>
        <v>100</v>
      </c>
    </row>
    <row r="45" spans="1:11" ht="53.25" customHeight="1" x14ac:dyDescent="0.2">
      <c r="A45" s="8" t="s">
        <v>72</v>
      </c>
      <c r="B45" s="9" t="s">
        <v>73</v>
      </c>
      <c r="C45" s="51">
        <v>190308.7</v>
      </c>
      <c r="D45" s="30">
        <v>215248.5</v>
      </c>
      <c r="E45" s="29">
        <f t="shared" si="0"/>
        <v>113.10491848244456</v>
      </c>
      <c r="F45" s="30">
        <v>226732.2</v>
      </c>
      <c r="G45" s="29">
        <f t="shared" si="1"/>
        <v>105.33508944313201</v>
      </c>
      <c r="H45" s="15">
        <v>226732.2</v>
      </c>
      <c r="I45" s="19">
        <f t="shared" si="2"/>
        <v>100</v>
      </c>
      <c r="J45" s="20">
        <v>226732.2</v>
      </c>
      <c r="K45" s="33">
        <f t="shared" si="3"/>
        <v>100</v>
      </c>
    </row>
    <row r="46" spans="1:11" ht="28.9" customHeight="1" x14ac:dyDescent="0.2">
      <c r="A46" s="8" t="s">
        <v>85</v>
      </c>
      <c r="B46" s="9" t="s">
        <v>74</v>
      </c>
      <c r="C46" s="51">
        <v>0</v>
      </c>
      <c r="D46" s="30">
        <v>85997.2</v>
      </c>
      <c r="E46" s="29">
        <v>0</v>
      </c>
      <c r="F46" s="30">
        <v>89035.9</v>
      </c>
      <c r="G46" s="29">
        <f t="shared" si="1"/>
        <v>103.5334871367905</v>
      </c>
      <c r="H46" s="15">
        <v>84935.9</v>
      </c>
      <c r="I46" s="19">
        <f t="shared" si="2"/>
        <v>95.395115902686442</v>
      </c>
      <c r="J46" s="20">
        <v>84935.9</v>
      </c>
      <c r="K46" s="33">
        <f t="shared" si="3"/>
        <v>100</v>
      </c>
    </row>
    <row r="47" spans="1:11" s="43" customFormat="1" ht="28.9" customHeight="1" x14ac:dyDescent="0.2">
      <c r="A47" s="44" t="s">
        <v>113</v>
      </c>
      <c r="B47" s="9" t="s">
        <v>115</v>
      </c>
      <c r="C47" s="51">
        <v>0</v>
      </c>
      <c r="D47" s="30">
        <v>6015.8</v>
      </c>
      <c r="E47" s="29">
        <v>0</v>
      </c>
      <c r="F47" s="30">
        <v>10000</v>
      </c>
      <c r="G47" s="29">
        <f t="shared" si="1"/>
        <v>166.22893048306128</v>
      </c>
      <c r="H47" s="15">
        <v>10000</v>
      </c>
      <c r="I47" s="19">
        <f t="shared" si="2"/>
        <v>100</v>
      </c>
      <c r="J47" s="20">
        <v>10000</v>
      </c>
      <c r="K47" s="33">
        <f t="shared" si="3"/>
        <v>100</v>
      </c>
    </row>
    <row r="48" spans="1:11" s="43" customFormat="1" ht="31.5" customHeight="1" x14ac:dyDescent="0.2">
      <c r="A48" s="44" t="s">
        <v>114</v>
      </c>
      <c r="B48" s="9" t="s">
        <v>116</v>
      </c>
      <c r="C48" s="51">
        <v>0</v>
      </c>
      <c r="D48" s="30">
        <v>0</v>
      </c>
      <c r="E48" s="29">
        <v>0</v>
      </c>
      <c r="F48" s="30">
        <v>16744</v>
      </c>
      <c r="G48" s="29">
        <v>0</v>
      </c>
      <c r="H48" s="15">
        <v>16744</v>
      </c>
      <c r="I48" s="19">
        <f t="shared" si="2"/>
        <v>100</v>
      </c>
      <c r="J48" s="20">
        <v>16744</v>
      </c>
      <c r="K48" s="33">
        <f t="shared" si="3"/>
        <v>100</v>
      </c>
    </row>
    <row r="49" spans="1:11" ht="31.5" customHeight="1" x14ac:dyDescent="0.2">
      <c r="A49" s="8" t="s">
        <v>75</v>
      </c>
      <c r="B49" s="9" t="s">
        <v>76</v>
      </c>
      <c r="C49" s="51">
        <v>0</v>
      </c>
      <c r="D49" s="30">
        <v>1000</v>
      </c>
      <c r="E49" s="29">
        <v>0</v>
      </c>
      <c r="F49" s="30">
        <v>1000</v>
      </c>
      <c r="G49" s="29">
        <f t="shared" si="1"/>
        <v>100</v>
      </c>
      <c r="H49" s="15">
        <v>1000</v>
      </c>
      <c r="I49" s="19">
        <f t="shared" si="2"/>
        <v>100</v>
      </c>
      <c r="J49" s="20">
        <v>1000</v>
      </c>
      <c r="K49" s="33">
        <f t="shared" si="3"/>
        <v>100</v>
      </c>
    </row>
    <row r="50" spans="1:11" ht="45" customHeight="1" x14ac:dyDescent="0.2">
      <c r="A50" s="8" t="s">
        <v>77</v>
      </c>
      <c r="B50" s="9" t="s">
        <v>78</v>
      </c>
      <c r="C50" s="51">
        <v>0</v>
      </c>
      <c r="D50" s="30">
        <v>1000</v>
      </c>
      <c r="E50" s="29">
        <v>0</v>
      </c>
      <c r="F50" s="30">
        <v>1000</v>
      </c>
      <c r="G50" s="29">
        <f t="shared" si="1"/>
        <v>100</v>
      </c>
      <c r="H50" s="15">
        <v>1000</v>
      </c>
      <c r="I50" s="19">
        <f t="shared" si="2"/>
        <v>100</v>
      </c>
      <c r="J50" s="20">
        <v>1000</v>
      </c>
      <c r="K50" s="33">
        <f t="shared" si="3"/>
        <v>100</v>
      </c>
    </row>
    <row r="51" spans="1:11" ht="30.75" customHeight="1" x14ac:dyDescent="0.2">
      <c r="A51" s="8" t="s">
        <v>79</v>
      </c>
      <c r="B51" s="9" t="s">
        <v>80</v>
      </c>
      <c r="C51" s="51">
        <v>88485.7</v>
      </c>
      <c r="D51" s="30">
        <v>79090.3</v>
      </c>
      <c r="E51" s="29">
        <f t="shared" si="0"/>
        <v>89.382013138846176</v>
      </c>
      <c r="F51" s="30">
        <v>84080.3</v>
      </c>
      <c r="G51" s="29">
        <f t="shared" si="1"/>
        <v>106.30924399072958</v>
      </c>
      <c r="H51" s="15">
        <v>84080.3</v>
      </c>
      <c r="I51" s="19">
        <f t="shared" si="2"/>
        <v>100</v>
      </c>
      <c r="J51" s="20">
        <v>84080.3</v>
      </c>
      <c r="K51" s="33">
        <f t="shared" si="3"/>
        <v>100</v>
      </c>
    </row>
    <row r="52" spans="1:11" ht="32.25" customHeight="1" x14ac:dyDescent="0.2">
      <c r="A52" s="8" t="s">
        <v>81</v>
      </c>
      <c r="B52" s="9" t="s">
        <v>82</v>
      </c>
      <c r="C52" s="51">
        <v>12433.8</v>
      </c>
      <c r="D52" s="30">
        <v>25260</v>
      </c>
      <c r="E52" s="29">
        <f t="shared" si="0"/>
        <v>203.15591371905614</v>
      </c>
      <c r="F52" s="30">
        <v>25260</v>
      </c>
      <c r="G52" s="29">
        <f t="shared" si="1"/>
        <v>100</v>
      </c>
      <c r="H52" s="15">
        <v>25260</v>
      </c>
      <c r="I52" s="19">
        <f t="shared" si="2"/>
        <v>100</v>
      </c>
      <c r="J52" s="20">
        <v>25260</v>
      </c>
      <c r="K52" s="33">
        <f t="shared" si="3"/>
        <v>100</v>
      </c>
    </row>
    <row r="53" spans="1:11" s="43" customFormat="1" ht="32.25" customHeight="1" x14ac:dyDescent="0.2">
      <c r="A53" s="45" t="s">
        <v>117</v>
      </c>
      <c r="B53" s="46" t="s">
        <v>118</v>
      </c>
      <c r="C53" s="51">
        <v>0</v>
      </c>
      <c r="D53" s="30">
        <v>0</v>
      </c>
      <c r="E53" s="29">
        <v>0</v>
      </c>
      <c r="F53" s="30">
        <v>28980</v>
      </c>
      <c r="G53" s="29">
        <v>0</v>
      </c>
      <c r="H53" s="15">
        <v>29311.8</v>
      </c>
      <c r="I53" s="19">
        <f t="shared" si="2"/>
        <v>101.14492753623188</v>
      </c>
      <c r="J53" s="20">
        <v>29665</v>
      </c>
      <c r="K53" s="33">
        <f t="shared" si="3"/>
        <v>101.20497547062958</v>
      </c>
    </row>
    <row r="54" spans="1:11" s="43" customFormat="1" ht="32.25" customHeight="1" x14ac:dyDescent="0.2">
      <c r="A54" s="47" t="s">
        <v>119</v>
      </c>
      <c r="B54" s="48" t="s">
        <v>120</v>
      </c>
      <c r="C54" s="47">
        <v>0</v>
      </c>
      <c r="D54" s="49">
        <v>0</v>
      </c>
      <c r="E54" s="29">
        <v>0</v>
      </c>
      <c r="F54" s="30">
        <v>22200</v>
      </c>
      <c r="G54" s="29">
        <v>0</v>
      </c>
      <c r="H54" s="15">
        <v>22200</v>
      </c>
      <c r="I54" s="19">
        <f t="shared" si="2"/>
        <v>100</v>
      </c>
      <c r="J54" s="20">
        <v>0</v>
      </c>
      <c r="K54" s="33">
        <f t="shared" si="3"/>
        <v>0</v>
      </c>
    </row>
    <row r="55" spans="1:11" ht="24" customHeight="1" x14ac:dyDescent="0.2">
      <c r="A55" s="10" t="s">
        <v>90</v>
      </c>
      <c r="B55" s="1"/>
      <c r="C55" s="16">
        <f>SUM(C38:C54)</f>
        <v>7381035.5</v>
      </c>
      <c r="D55" s="31">
        <f>SUM(D38:D54)</f>
        <v>5227465.2</v>
      </c>
      <c r="E55" s="41">
        <f t="shared" si="0"/>
        <v>70.822924507001773</v>
      </c>
      <c r="F55" s="31">
        <f>SUM(F38:F54)</f>
        <v>5096068.6999999993</v>
      </c>
      <c r="G55" s="41">
        <f t="shared" si="1"/>
        <v>97.486420378274332</v>
      </c>
      <c r="H55" s="31">
        <f>SUM(H38:H54)</f>
        <v>4608736.2</v>
      </c>
      <c r="I55" s="41">
        <f t="shared" si="2"/>
        <v>90.437089280213215</v>
      </c>
      <c r="J55" s="32">
        <f>SUM(J38:J54)</f>
        <v>4172222.8000000007</v>
      </c>
      <c r="K55" s="36">
        <f t="shared" si="3"/>
        <v>90.528566160935853</v>
      </c>
    </row>
    <row r="56" spans="1:11" s="23" customFormat="1" ht="30.75" customHeight="1" x14ac:dyDescent="0.2">
      <c r="A56" s="8" t="s">
        <v>104</v>
      </c>
      <c r="B56" s="9" t="s">
        <v>92</v>
      </c>
      <c r="C56" s="17">
        <v>3923842.8</v>
      </c>
      <c r="D56" s="15">
        <v>0</v>
      </c>
      <c r="E56" s="29">
        <f t="shared" si="0"/>
        <v>0</v>
      </c>
      <c r="F56" s="15">
        <v>0</v>
      </c>
      <c r="G56" s="29">
        <v>0</v>
      </c>
      <c r="H56" s="15">
        <v>0</v>
      </c>
      <c r="I56" s="19">
        <v>0</v>
      </c>
      <c r="J56" s="20">
        <v>0</v>
      </c>
      <c r="K56" s="56">
        <v>0</v>
      </c>
    </row>
    <row r="57" spans="1:11" ht="38.25" customHeight="1" x14ac:dyDescent="0.2">
      <c r="A57" s="8" t="s">
        <v>83</v>
      </c>
      <c r="B57" s="9" t="s">
        <v>84</v>
      </c>
      <c r="C57" s="17">
        <v>0</v>
      </c>
      <c r="D57" s="15">
        <v>4770</v>
      </c>
      <c r="E57" s="29">
        <v>0</v>
      </c>
      <c r="F57" s="15">
        <v>5000</v>
      </c>
      <c r="G57" s="29">
        <f t="shared" si="1"/>
        <v>104.82180293501048</v>
      </c>
      <c r="H57" s="15">
        <v>5000</v>
      </c>
      <c r="I57" s="19">
        <f t="shared" si="2"/>
        <v>100</v>
      </c>
      <c r="J57" s="20">
        <v>5000</v>
      </c>
      <c r="K57" s="56">
        <f t="shared" si="3"/>
        <v>100</v>
      </c>
    </row>
    <row r="58" spans="1:11" ht="20.25" customHeight="1" x14ac:dyDescent="0.2">
      <c r="A58" s="13" t="s">
        <v>89</v>
      </c>
      <c r="B58" s="11"/>
      <c r="C58" s="18">
        <f>C56+C57</f>
        <v>3923842.8</v>
      </c>
      <c r="D58" s="18">
        <f>D56+D57</f>
        <v>4770</v>
      </c>
      <c r="E58" s="41">
        <f t="shared" si="0"/>
        <v>0.12156450304278245</v>
      </c>
      <c r="F58" s="34">
        <f>F56+F57</f>
        <v>5000</v>
      </c>
      <c r="G58" s="41">
        <f t="shared" si="1"/>
        <v>104.82180293501048</v>
      </c>
      <c r="H58" s="34">
        <f>H56+H57</f>
        <v>5000</v>
      </c>
      <c r="I58" s="41">
        <f t="shared" si="2"/>
        <v>100</v>
      </c>
      <c r="J58" s="35">
        <f>J56+J57</f>
        <v>5000</v>
      </c>
      <c r="K58" s="36">
        <f t="shared" si="3"/>
        <v>100</v>
      </c>
    </row>
    <row r="59" spans="1:11" ht="24" customHeight="1" thickBot="1" x14ac:dyDescent="0.25">
      <c r="A59" s="14" t="s">
        <v>94</v>
      </c>
      <c r="B59" s="12"/>
      <c r="C59" s="24">
        <v>1396568.6</v>
      </c>
      <c r="D59" s="37">
        <v>2129276.7999999998</v>
      </c>
      <c r="E59" s="41">
        <f t="shared" si="0"/>
        <v>152.46489144894133</v>
      </c>
      <c r="F59" s="25">
        <v>4025736.3</v>
      </c>
      <c r="G59" s="26">
        <f t="shared" si="1"/>
        <v>189.06589786729469</v>
      </c>
      <c r="H59" s="25">
        <v>5491243.7000000002</v>
      </c>
      <c r="I59" s="26">
        <f t="shared" si="2"/>
        <v>136.40346239270568</v>
      </c>
      <c r="J59" s="27">
        <v>6228688.5999999996</v>
      </c>
      <c r="K59" s="38">
        <f t="shared" si="3"/>
        <v>113.42946953893157</v>
      </c>
    </row>
    <row r="60" spans="1:11" ht="20.25" customHeight="1" thickBot="1" x14ac:dyDescent="0.3">
      <c r="A60" s="7" t="s">
        <v>93</v>
      </c>
      <c r="B60" s="6" t="s">
        <v>0</v>
      </c>
      <c r="C60" s="42">
        <f>C59+C58+C55+C37</f>
        <v>61939751.599999994</v>
      </c>
      <c r="D60" s="39">
        <f>D59+D58+D55+D37</f>
        <v>68357505.5</v>
      </c>
      <c r="E60" s="28">
        <f>D60/C60%</f>
        <v>110.36128452927151</v>
      </c>
      <c r="F60" s="28">
        <f>F59+F58+F55+F37</f>
        <v>70167138.599999994</v>
      </c>
      <c r="G60" s="28">
        <f t="shared" si="1"/>
        <v>102.64730710514296</v>
      </c>
      <c r="H60" s="28">
        <f>H59+H58+H55+H37</f>
        <v>62469745.399999991</v>
      </c>
      <c r="I60" s="28">
        <f t="shared" si="2"/>
        <v>89.029917204005798</v>
      </c>
      <c r="J60" s="28">
        <f>J59+J58+J55+J37</f>
        <v>61266287.399999991</v>
      </c>
      <c r="K60" s="40">
        <f t="shared" si="3"/>
        <v>98.07353464898226</v>
      </c>
    </row>
    <row r="62" spans="1:11" ht="15.75" customHeight="1" x14ac:dyDescent="0.2">
      <c r="A62" s="55" t="s">
        <v>102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30.75" customHeight="1" x14ac:dyDescent="0.2">
      <c r="A63" s="55" t="s">
        <v>103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6" spans="3:10" x14ac:dyDescent="0.2">
      <c r="C66" s="59"/>
      <c r="D66" s="59"/>
      <c r="E66" s="59"/>
      <c r="F66" s="59"/>
      <c r="G66" s="59"/>
      <c r="H66" s="59"/>
      <c r="I66" s="59"/>
      <c r="J66" s="59"/>
    </row>
  </sheetData>
  <mergeCells count="5">
    <mergeCell ref="C1:J1"/>
    <mergeCell ref="A2:K2"/>
    <mergeCell ref="A63:K63"/>
    <mergeCell ref="A62:K62"/>
    <mergeCell ref="J3:K3"/>
  </mergeCells>
  <pageMargins left="0.39370078740157483" right="0" top="0.62992125984251968" bottom="0.59055118110236227" header="0.31496062992125984" footer="0.31496062992125984"/>
  <pageSetup paperSize="9" scale="78" orientation="landscape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2019-11-05T05:28:53Z</dcterms:modified>
</cp:coreProperties>
</file>